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ctivity_6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<sst xmlns="http://schemas.openxmlformats.org/spreadsheetml/2006/main" count="84" uniqueCount="71">
  <si>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>lbf</t>
  </si>
  <si>
    <t>in.</t>
  </si>
  <si>
    <t>Symbol</t>
  </si>
  <si>
    <t>lbf/in.</t>
  </si>
  <si>
    <t>δ</t>
  </si>
  <si>
    <t>Value</t>
  </si>
  <si>
    <t>Units</t>
  </si>
  <si>
    <t>k</t>
  </si>
  <si>
    <t>x</t>
  </si>
  <si>
    <t>m</t>
  </si>
  <si>
    <t>g</t>
  </si>
  <si>
    <t>lbm</t>
  </si>
  <si>
    <t>Distance Required</t>
  </si>
  <si>
    <t>Angle</t>
  </si>
  <si>
    <t>rad</t>
  </si>
  <si>
    <t>Gravity</t>
  </si>
  <si>
    <t>Description</t>
  </si>
  <si>
    <t>Knowns/Givens</t>
  </si>
  <si>
    <t>Lumped Mass</t>
  </si>
  <si>
    <t>Assumptions:</t>
  </si>
  <si>
    <t>Friction Coefficient</t>
  </si>
  <si>
    <t>θ</t>
  </si>
  <si>
    <r>
      <t>μ</t>
    </r>
    <r>
      <rPr>
        <vertAlign val="subscript"/>
        <sz val="11"/>
        <color indexed="8"/>
        <rFont val="Calibri"/>
        <family val="2"/>
      </rPr>
      <t>k</t>
    </r>
  </si>
  <si>
    <t>ft</t>
  </si>
  <si>
    <r>
      <t>ft/s</t>
    </r>
    <r>
      <rPr>
        <vertAlign val="superscript"/>
        <sz val="11"/>
        <color indexed="8"/>
        <rFont val="Calibri"/>
        <family val="2"/>
      </rPr>
      <t>2</t>
    </r>
  </si>
  <si>
    <t>D</t>
  </si>
  <si>
    <t>in./s</t>
  </si>
  <si>
    <t>OD</t>
  </si>
  <si>
    <t>TL</t>
  </si>
  <si>
    <t>CL</t>
  </si>
  <si>
    <t>mph</t>
  </si>
  <si>
    <r>
      <t>V</t>
    </r>
    <r>
      <rPr>
        <vertAlign val="subscript"/>
        <sz val="11"/>
        <color indexed="8"/>
        <rFont val="Calibri"/>
        <family val="2"/>
      </rPr>
      <t>o</t>
    </r>
  </si>
  <si>
    <t>Between plunger &amp; tube</t>
  </si>
  <si>
    <t>Spring Compression</t>
  </si>
  <si>
    <t>TL - CL</t>
  </si>
  <si>
    <t>Max compression of spring</t>
  </si>
  <si>
    <r>
      <t>in./s</t>
    </r>
    <r>
      <rPr>
        <vertAlign val="superscript"/>
        <sz val="11"/>
        <color indexed="8"/>
        <rFont val="Calibri"/>
        <family val="2"/>
      </rPr>
      <t>2</t>
    </r>
  </si>
  <si>
    <t>GOVERNING RELATIONSHIPS</t>
  </si>
  <si>
    <t>FREE BODY DIAGRAM</t>
  </si>
  <si>
    <t>Friction between plunger/tube = 0.15</t>
  </si>
  <si>
    <t>Design Variables</t>
  </si>
  <si>
    <t>Problem Statement:</t>
  </si>
  <si>
    <r>
      <t>Mass of plunger and marshmallow lumped m</t>
    </r>
    <r>
      <rPr>
        <vertAlign val="subscript"/>
        <sz val="11"/>
        <color indexed="8"/>
        <rFont val="Calibri"/>
        <family val="2"/>
      </rPr>
      <t>pl</t>
    </r>
    <r>
      <rPr>
        <sz val="11"/>
        <color theme="1"/>
        <rFont val="Calibri"/>
        <family val="2"/>
      </rPr>
      <t xml:space="preserve"> &gt;&gt; m</t>
    </r>
    <r>
      <rPr>
        <vertAlign val="subscript"/>
        <sz val="11"/>
        <color indexed="8"/>
        <rFont val="Calibri"/>
        <family val="2"/>
      </rPr>
      <t>marsh</t>
    </r>
  </si>
  <si>
    <t>SYSTEM MODEL</t>
  </si>
  <si>
    <t>Part No.</t>
  </si>
  <si>
    <t>Supplier</t>
  </si>
  <si>
    <t>McMaster-Carr</t>
  </si>
  <si>
    <t>$</t>
  </si>
  <si>
    <t>Cost</t>
  </si>
  <si>
    <t>Design Alternatives</t>
  </si>
  <si>
    <t>Design Outputs</t>
  </si>
  <si>
    <t>MSC-Direct</t>
  </si>
  <si>
    <t>degrees launch angle</t>
  </si>
  <si>
    <t>Smallparts.com</t>
  </si>
  <si>
    <t>Tube Inner Diameter = 0.75 inches</t>
  </si>
  <si>
    <t>Mass of compression spring neglible (ideal)</t>
  </si>
  <si>
    <t>Assume constant gravity</t>
  </si>
  <si>
    <t>Neglect air resistance, angular momentum of projectile</t>
  </si>
  <si>
    <t>Find the correct springs to achieve the desired horizontal distance. Use the web and the equations to fill the red cells with missing data.</t>
  </si>
  <si>
    <t>9657K137</t>
  </si>
  <si>
    <t>RED CELLS</t>
  </si>
  <si>
    <t>Fill in this missing data</t>
  </si>
  <si>
    <r>
      <t>The equations for V</t>
    </r>
    <r>
      <rPr>
        <vertAlign val="subscript"/>
        <sz val="14"/>
        <color indexed="8"/>
        <rFont val="Calibri"/>
        <family val="2"/>
      </rPr>
      <t>o</t>
    </r>
    <r>
      <rPr>
        <sz val="14"/>
        <color indexed="8"/>
        <rFont val="Calibri"/>
        <family val="2"/>
      </rPr>
      <t xml:space="preserve"> have been input already</t>
    </r>
  </si>
  <si>
    <t>Input the missing x equation</t>
  </si>
  <si>
    <t>&lt;other?&gt;</t>
  </si>
  <si>
    <t>www.mcmaster-carr.com</t>
  </si>
  <si>
    <t>www.mscdirect.com</t>
  </si>
  <si>
    <t>www.smallparts.com</t>
  </si>
  <si>
    <t>Do we have a spring to achieve our 20 ft goal?</t>
  </si>
  <si>
    <t>Remember: Spring OD (Outer Diameter) cannot exceed Tube Inner Diameter!</t>
  </si>
  <si>
    <t>7.65/6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</si>
</sst>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12"/>
      <name val="Calibri"/>
      <family val="0"/>
    </font>
    <font>
      <b/>
      <vertAlign val="subscript"/>
      <sz val="12"/>
      <color indexed="12"/>
      <name val="Calibri"/>
      <family val="0"/>
    </font>
    <font>
      <sz val="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13" borderId="0" xfId="0" applyFill="1" applyAlignment="1">
      <alignment/>
    </xf>
    <xf numFmtId="0" fontId="0" fillId="36" borderId="0" xfId="0" applyFill="1" applyAlignment="1">
      <alignment/>
    </xf>
    <xf numFmtId="0" fontId="0" fillId="14" borderId="10" xfId="0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9" fontId="0" fillId="34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47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Font="1" applyFill="1" applyBorder="1" applyAlignment="1">
      <alignment/>
    </xf>
    <xf numFmtId="168" fontId="0" fillId="7" borderId="10" xfId="0" applyNumberFormat="1" applyFill="1" applyBorder="1" applyAlignment="1">
      <alignment/>
    </xf>
    <xf numFmtId="169" fontId="0" fillId="7" borderId="10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0" fontId="0" fillId="11" borderId="0" xfId="0" applyFill="1" applyAlignment="1">
      <alignment/>
    </xf>
    <xf numFmtId="0" fontId="48" fillId="13" borderId="0" xfId="0" applyFont="1" applyFill="1" applyAlignment="1">
      <alignment/>
    </xf>
    <xf numFmtId="0" fontId="48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2" fontId="0" fillId="7" borderId="11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48" fillId="14" borderId="12" xfId="0" applyFont="1" applyFill="1" applyBorder="1" applyAlignment="1">
      <alignment/>
    </xf>
    <xf numFmtId="0" fontId="0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169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13" borderId="0" xfId="0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11" borderId="0" xfId="0" applyFill="1" applyAlignment="1">
      <alignment/>
    </xf>
    <xf numFmtId="0" fontId="0" fillId="13" borderId="0" xfId="0" applyFill="1" applyAlignment="1">
      <alignment horizontal="left"/>
    </xf>
    <xf numFmtId="0" fontId="49" fillId="39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3" borderId="0" xfId="0" applyFont="1" applyFill="1" applyAlignment="1">
      <alignment/>
    </xf>
    <xf numFmtId="0" fontId="48" fillId="11" borderId="0" xfId="0" applyFont="1" applyFill="1" applyAlignment="1">
      <alignment horizontal="center"/>
    </xf>
    <xf numFmtId="0" fontId="0" fillId="7" borderId="11" xfId="0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13" borderId="0" xfId="0" applyFill="1" applyAlignment="1">
      <alignment horizontal="left"/>
    </xf>
    <xf numFmtId="0" fontId="48" fillId="36" borderId="0" xfId="0" applyFont="1" applyFill="1" applyAlignment="1">
      <alignment horizontal="center"/>
    </xf>
    <xf numFmtId="0" fontId="47" fillId="38" borderId="10" xfId="0" applyFont="1" applyFill="1" applyBorder="1" applyAlignment="1">
      <alignment horizontal="center"/>
    </xf>
    <xf numFmtId="0" fontId="48" fillId="14" borderId="11" xfId="0" applyFont="1" applyFill="1" applyBorder="1" applyAlignment="1">
      <alignment horizontal="center"/>
    </xf>
    <xf numFmtId="0" fontId="48" fillId="14" borderId="13" xfId="0" applyFont="1" applyFill="1" applyBorder="1" applyAlignment="1">
      <alignment horizontal="center"/>
    </xf>
    <xf numFmtId="0" fontId="48" fillId="15" borderId="10" xfId="0" applyFont="1" applyFill="1" applyBorder="1" applyAlignment="1">
      <alignment horizontal="center"/>
    </xf>
    <xf numFmtId="0" fontId="0" fillId="6" borderId="0" xfId="0" applyFill="1" applyAlignment="1">
      <alignment horizontal="left" vertical="top" wrapText="1"/>
    </xf>
    <xf numFmtId="0" fontId="48" fillId="35" borderId="0" xfId="0" applyFont="1" applyFill="1" applyAlignment="1">
      <alignment horizontal="center"/>
    </xf>
    <xf numFmtId="0" fontId="39" fillId="34" borderId="0" xfId="53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66675</xdr:rowOff>
    </xdr:from>
    <xdr:to>
      <xdr:col>3</xdr:col>
      <xdr:colOff>38100</xdr:colOff>
      <xdr:row>27</xdr:row>
      <xdr:rowOff>180975</xdr:rowOff>
    </xdr:to>
    <xdr:grpSp>
      <xdr:nvGrpSpPr>
        <xdr:cNvPr id="1" name="Group 41"/>
        <xdr:cNvGrpSpPr>
          <a:grpSpLocks/>
        </xdr:cNvGrpSpPr>
      </xdr:nvGrpSpPr>
      <xdr:grpSpPr>
        <a:xfrm>
          <a:off x="419100" y="3876675"/>
          <a:ext cx="2162175" cy="1828800"/>
          <a:chOff x="419660" y="3914775"/>
          <a:chExt cx="2182346" cy="1790700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419660" y="3914775"/>
            <a:ext cx="2182346" cy="1790700"/>
            <a:chOff x="266854" y="2563497"/>
            <a:chExt cx="2006686" cy="1791872"/>
          </a:xfrm>
          <a:solidFill>
            <a:srgbClr val="FFFFFF"/>
          </a:solidFill>
        </xdr:grpSpPr>
        <xdr:pic>
          <xdr:nvPicPr>
            <xdr:cNvPr id="3" name="Picture 3" descr="marsh_fbd.png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266854" y="2632036"/>
              <a:ext cx="1744813" cy="154504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TextBox 4"/>
            <xdr:cNvSpPr txBox="1">
              <a:spLocks noChangeArrowheads="1"/>
            </xdr:cNvSpPr>
          </xdr:nvSpPr>
          <xdr:spPr>
            <a:xfrm>
              <a:off x="1309829" y="2563497"/>
              <a:ext cx="406856" cy="2799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kx</a:t>
              </a:r>
            </a:p>
          </xdr:txBody>
        </xdr:sp>
        <xdr:sp>
          <xdr:nvSpPr>
            <xdr:cNvPr id="5" name="TextBox 5"/>
            <xdr:cNvSpPr txBox="1">
              <a:spLocks noChangeArrowheads="1"/>
            </xdr:cNvSpPr>
          </xdr:nvSpPr>
          <xdr:spPr>
            <a:xfrm>
              <a:off x="1407153" y="3347441"/>
              <a:ext cx="866387" cy="29879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μ</a:t>
              </a:r>
              <a:r>
                <a:rPr lang="en-US" cap="none" sz="1100" b="0" i="0" u="none" baseline="-2500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k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mgcos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θ</a:t>
              </a:r>
            </a:p>
          </xdr:txBody>
        </xdr:sp>
        <xdr:sp>
          <xdr:nvSpPr>
            <xdr:cNvPr id="6" name="TextBox 6"/>
            <xdr:cNvSpPr txBox="1">
              <a:spLocks noChangeArrowheads="1"/>
            </xdr:cNvSpPr>
          </xdr:nvSpPr>
          <xdr:spPr>
            <a:xfrm>
              <a:off x="1097622" y="3730006"/>
              <a:ext cx="866387" cy="2893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mgcos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θ</a:t>
              </a:r>
            </a:p>
          </xdr:txBody>
        </xdr:sp>
        <xdr:sp>
          <xdr:nvSpPr>
            <xdr:cNvPr id="7" name="TextBox 7"/>
            <xdr:cNvSpPr txBox="1">
              <a:spLocks noChangeArrowheads="1"/>
            </xdr:cNvSpPr>
          </xdr:nvSpPr>
          <xdr:spPr>
            <a:xfrm>
              <a:off x="752974" y="4065982"/>
              <a:ext cx="432943" cy="2893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mg</a:t>
              </a:r>
            </a:p>
          </xdr:txBody>
        </xdr:sp>
      </xdr:grpSp>
      <xdr:sp>
        <xdr:nvSpPr>
          <xdr:cNvPr id="8" name="Straight Arrow Connector 29"/>
          <xdr:cNvSpPr>
            <a:spLocks/>
          </xdr:cNvSpPr>
        </xdr:nvSpPr>
        <xdr:spPr>
          <a:xfrm rot="10800000" flipV="1">
            <a:off x="881226" y="4315892"/>
            <a:ext cx="230783" cy="233239"/>
          </a:xfrm>
          <a:prstGeom prst="straightConnector1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TextBox 31"/>
          <xdr:cNvSpPr txBox="1">
            <a:spLocks noChangeArrowheads="1"/>
          </xdr:cNvSpPr>
        </xdr:nvSpPr>
        <xdr:spPr>
          <a:xfrm>
            <a:off x="486767" y="4185171"/>
            <a:ext cx="615422" cy="2332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mgsin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θ</a:t>
            </a:r>
          </a:p>
        </xdr:txBody>
      </xdr:sp>
    </xdr:grpSp>
    <xdr:clientData/>
  </xdr:twoCellAnchor>
  <xdr:twoCellAnchor>
    <xdr:from>
      <xdr:col>8</xdr:col>
      <xdr:colOff>152400</xdr:colOff>
      <xdr:row>4</xdr:row>
      <xdr:rowOff>19050</xdr:rowOff>
    </xdr:from>
    <xdr:to>
      <xdr:col>15</xdr:col>
      <xdr:colOff>180975</xdr:colOff>
      <xdr:row>27</xdr:row>
      <xdr:rowOff>0</xdr:rowOff>
    </xdr:to>
    <xdr:grpSp>
      <xdr:nvGrpSpPr>
        <xdr:cNvPr id="10" name="Group 39"/>
        <xdr:cNvGrpSpPr>
          <a:grpSpLocks/>
        </xdr:cNvGrpSpPr>
      </xdr:nvGrpSpPr>
      <xdr:grpSpPr>
        <a:xfrm>
          <a:off x="5505450" y="933450"/>
          <a:ext cx="3800475" cy="4591050"/>
          <a:chOff x="5262770" y="934060"/>
          <a:chExt cx="3614944" cy="4590440"/>
        </a:xfrm>
        <a:solidFill>
          <a:srgbClr val="FFFFFF"/>
        </a:solidFill>
      </xdr:grpSpPr>
      <xdr:grpSp>
        <xdr:nvGrpSpPr>
          <xdr:cNvPr id="11" name="Group 41"/>
          <xdr:cNvGrpSpPr>
            <a:grpSpLocks/>
          </xdr:cNvGrpSpPr>
        </xdr:nvGrpSpPr>
        <xdr:grpSpPr>
          <a:xfrm>
            <a:off x="5262770" y="939798"/>
            <a:ext cx="3614944" cy="4584702"/>
            <a:chOff x="5286165" y="1033724"/>
            <a:chExt cx="3604114" cy="4392340"/>
          </a:xfrm>
          <a:solidFill>
            <a:srgbClr val="FFFFFF"/>
          </a:solidFill>
        </xdr:grpSpPr>
        <xdr:grpSp>
          <xdr:nvGrpSpPr>
            <xdr:cNvPr id="12" name="Group 40"/>
            <xdr:cNvGrpSpPr>
              <a:grpSpLocks/>
            </xdr:cNvGrpSpPr>
          </xdr:nvGrpSpPr>
          <xdr:grpSpPr>
            <a:xfrm>
              <a:off x="5286165" y="1033724"/>
              <a:ext cx="3604114" cy="4392340"/>
              <a:chOff x="5286165" y="1033724"/>
              <a:chExt cx="3604114" cy="4392340"/>
            </a:xfrm>
            <a:solidFill>
              <a:srgbClr val="FFFFFF"/>
            </a:solidFill>
          </xdr:grpSpPr>
          <xdr:pic>
            <xdr:nvPicPr>
              <xdr:cNvPr id="13" name="Picture 2" descr="piston1.png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5286165" y="1033724"/>
                <a:ext cx="3604114" cy="394212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14" name="Group 29"/>
              <xdr:cNvGrpSpPr>
                <a:grpSpLocks/>
              </xdr:cNvGrpSpPr>
            </xdr:nvGrpSpPr>
            <xdr:grpSpPr>
              <a:xfrm>
                <a:off x="7043171" y="3943649"/>
                <a:ext cx="1828187" cy="1482415"/>
                <a:chOff x="2998304" y="3909391"/>
                <a:chExt cx="1838739" cy="1482587"/>
              </a:xfrm>
              <a:solidFill>
                <a:srgbClr val="FFFFFF"/>
              </a:solidFill>
            </xdr:grpSpPr>
            <xdr:sp>
              <xdr:nvSpPr>
                <xdr:cNvPr id="15" name="Straight Connector 19"/>
                <xdr:cNvSpPr>
                  <a:spLocks/>
                </xdr:cNvSpPr>
              </xdr:nvSpPr>
              <xdr:spPr>
                <a:xfrm rot="5400000">
                  <a:off x="4608580" y="4789677"/>
                  <a:ext cx="23719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16" name="Straight Connector 20"/>
                <xdr:cNvSpPr>
                  <a:spLocks/>
                </xdr:cNvSpPr>
              </xdr:nvSpPr>
              <xdr:spPr>
                <a:xfrm rot="5400000">
                  <a:off x="3027264" y="4789677"/>
                  <a:ext cx="23719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grpSp>
              <xdr:nvGrpSpPr>
                <xdr:cNvPr id="17" name="Group 28"/>
                <xdr:cNvGrpSpPr>
                  <a:grpSpLocks/>
                </xdr:cNvGrpSpPr>
              </xdr:nvGrpSpPr>
              <xdr:grpSpPr>
                <a:xfrm>
                  <a:off x="2998304" y="3909391"/>
                  <a:ext cx="1838739" cy="1482587"/>
                  <a:chOff x="2998304" y="3909391"/>
                  <a:chExt cx="1838739" cy="1482587"/>
                </a:xfrm>
                <a:solidFill>
                  <a:srgbClr val="FFFFFF"/>
                </a:solidFill>
              </xdr:grpSpPr>
              <xdr:grpSp>
                <xdr:nvGrpSpPr>
                  <xdr:cNvPr id="18" name="Group 27"/>
                  <xdr:cNvGrpSpPr>
                    <a:grpSpLocks/>
                  </xdr:cNvGrpSpPr>
                </xdr:nvGrpSpPr>
                <xdr:grpSpPr>
                  <a:xfrm>
                    <a:off x="2998304" y="3909391"/>
                    <a:ext cx="1838739" cy="1482587"/>
                    <a:chOff x="2998304" y="3909391"/>
                    <a:chExt cx="1838739" cy="1482587"/>
                  </a:xfrm>
                  <a:solidFill>
                    <a:srgbClr val="FFFFFF"/>
                  </a:solidFill>
                </xdr:grpSpPr>
                <xdr:sp>
                  <xdr:nvSpPr>
                    <xdr:cNvPr id="19" name="Straight Connector 10"/>
                    <xdr:cNvSpPr>
                      <a:spLocks/>
                    </xdr:cNvSpPr>
                  </xdr:nvSpPr>
                  <xdr:spPr>
                    <a:xfrm>
                      <a:off x="2998304" y="4652908"/>
                      <a:ext cx="1840118" cy="0"/>
                    </a:xfrm>
                    <a:prstGeom prst="line">
                      <a:avLst/>
                    </a:prstGeom>
                    <a:noFill/>
                    <a:ln w="25400" cmpd="sng">
                      <a:solidFill>
                        <a:srgbClr val="9BBB59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20" name="Arc 11"/>
                    <xdr:cNvSpPr>
                      <a:spLocks/>
                    </xdr:cNvSpPr>
                  </xdr:nvSpPr>
                  <xdr:spPr>
                    <a:xfrm>
                      <a:off x="3090241" y="3913839"/>
                      <a:ext cx="1636937" cy="1478139"/>
                    </a:xfrm>
                    <a:custGeom>
                      <a:pathLst>
                        <a:path stroke="0" h="1478068" w="1636725">
                          <a:moveTo>
                            <a:pt x="100104" y="384852"/>
                          </a:moveTo>
                          <a:lnTo>
                            <a:pt x="0" y="0"/>
                          </a:lnTo>
                          <a:close/>
                        </a:path>
                        <a:path fill="none" h="1478068" w="1636726">
                          <a:moveTo>
                            <a:pt x="1636726" y="1478068"/>
                          </a:moveTo>
                        </a:path>
                      </a:pathLst>
                    </a:custGeom>
                    <a:noFill/>
                    <a:ln w="12700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21" name="TextBox 12"/>
                    <xdr:cNvSpPr txBox="1">
                      <a:spLocks noChangeArrowheads="1"/>
                    </xdr:cNvSpPr>
                  </xdr:nvSpPr>
                  <xdr:spPr>
                    <a:xfrm>
                      <a:off x="3802293" y="4680336"/>
                      <a:ext cx="240415" cy="255376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100" b="0" i="0" u="none" baseline="0">
                          <a:solidFill>
                            <a:srgbClr val="000000"/>
                          </a:solidFill>
                          <a:latin typeface="Calibri"/>
                          <a:ea typeface="Calibri"/>
                          <a:cs typeface="Calibri"/>
                        </a:rPr>
                        <a:t>δ</a:t>
                      </a:r>
                    </a:p>
                  </xdr:txBody>
                </xdr:sp>
                <xdr:sp>
                  <xdr:nvSpPr>
                    <xdr:cNvPr id="22" name="Straight Arrow Connector 14"/>
                    <xdr:cNvSpPr>
                      <a:spLocks/>
                    </xdr:cNvSpPr>
                  </xdr:nvSpPr>
                  <xdr:spPr>
                    <a:xfrm flipV="1">
                      <a:off x="4042708" y="4808209"/>
                      <a:ext cx="656430" cy="0"/>
                    </a:xfrm>
                    <a:prstGeom prst="straightConnector1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  <xdr:sp>
                  <xdr:nvSpPr>
                    <xdr:cNvPr id="23" name="Straight Arrow Connector 15"/>
                    <xdr:cNvSpPr>
                      <a:spLocks/>
                    </xdr:cNvSpPr>
                  </xdr:nvSpPr>
                  <xdr:spPr>
                    <a:xfrm rot="10800000">
                      <a:off x="3164250" y="4808209"/>
                      <a:ext cx="638042" cy="0"/>
                    </a:xfrm>
                    <a:prstGeom prst="straightConnector1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Calibri"/>
                          <a:ea typeface="Calibri"/>
                          <a:cs typeface="Calibri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24" name="Rectangle 21"/>
                  <xdr:cNvSpPr>
                    <a:spLocks/>
                  </xdr:cNvSpPr>
                </xdr:nvSpPr>
                <xdr:spPr>
                  <a:xfrm rot="18503466">
                    <a:off x="3016232" y="4297088"/>
                    <a:ext cx="110784" cy="310231"/>
                  </a:xfrm>
                  <a:prstGeom prst="rect">
                    <a:avLst/>
                  </a:prstGeom>
                  <a:gradFill rotWithShape="1">
                    <a:gsLst>
                      <a:gs pos="0">
                        <a:srgbClr val="A3C4FF"/>
                      </a:gs>
                      <a:gs pos="35001">
                        <a:srgbClr val="BFD5FF"/>
                      </a:gs>
                      <a:gs pos="100000">
                        <a:srgbClr val="E5EEFF"/>
                      </a:gs>
                    </a:gsLst>
                    <a:lin ang="5400000" scaled="1"/>
                  </a:gradFill>
                  <a:ln w="9525" cmpd="sng">
                    <a:solidFill>
                      <a:srgbClr val="4A7EBB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0" tIns="0" rIns="0" bIns="0" anchor="ctr"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TUBE</a:t>
                    </a:r>
                  </a:p>
                </xdr:txBody>
              </xdr:sp>
              <xdr:sp>
                <xdr:nvSpPr>
                  <xdr:cNvPr id="25" name="TextBox 22"/>
                  <xdr:cNvSpPr txBox="1">
                    <a:spLocks noChangeArrowheads="1"/>
                  </xdr:cNvSpPr>
                </xdr:nvSpPr>
                <xdr:spPr>
                  <a:xfrm>
                    <a:off x="3081047" y="4424961"/>
                    <a:ext cx="203640" cy="22794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θ</a:t>
                    </a:r>
                  </a:p>
                </xdr:txBody>
              </xdr:sp>
            </xdr:grpSp>
          </xdr:grpSp>
        </xdr:grpSp>
        <xdr:sp>
          <xdr:nvSpPr>
            <xdr:cNvPr id="26" name="TextBox 30"/>
            <xdr:cNvSpPr txBox="1">
              <a:spLocks noChangeArrowheads="1"/>
            </xdr:cNvSpPr>
          </xdr:nvSpPr>
          <xdr:spPr>
            <a:xfrm>
              <a:off x="7391869" y="2999296"/>
              <a:ext cx="201830" cy="19106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x</a:t>
              </a:r>
            </a:p>
          </xdr:txBody>
        </xdr:sp>
        <xdr:sp>
          <xdr:nvSpPr>
            <xdr:cNvPr id="27" name="Straight Arrow Connector 32"/>
            <xdr:cNvSpPr>
              <a:spLocks/>
            </xdr:cNvSpPr>
          </xdr:nvSpPr>
          <xdr:spPr>
            <a:xfrm rot="5400000" flipH="1" flipV="1">
              <a:off x="7475664" y="2641320"/>
              <a:ext cx="410869" cy="376643"/>
            </a:xfrm>
            <a:prstGeom prst="straightConnector1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8" name="Straight Arrow Connector 35"/>
            <xdr:cNvSpPr>
              <a:spLocks/>
            </xdr:cNvSpPr>
          </xdr:nvSpPr>
          <xdr:spPr>
            <a:xfrm rot="5400000">
              <a:off x="7029655" y="3148636"/>
              <a:ext cx="355906" cy="349191"/>
            </a:xfrm>
            <a:prstGeom prst="straightConnector1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9" name="Straight Arrow Connector 34"/>
          <xdr:cNvSpPr>
            <a:spLocks/>
          </xdr:cNvSpPr>
        </xdr:nvSpPr>
        <xdr:spPr>
          <a:xfrm rot="5400000" flipH="1" flipV="1">
            <a:off x="8297515" y="1123416"/>
            <a:ext cx="237683" cy="221489"/>
          </a:xfrm>
          <a:prstGeom prst="straightConnector1">
            <a:avLst/>
          </a:prstGeom>
          <a:noFill/>
          <a:ln w="381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TextBox 38"/>
          <xdr:cNvSpPr txBox="1">
            <a:spLocks noChangeArrowheads="1"/>
          </xdr:cNvSpPr>
        </xdr:nvSpPr>
        <xdr:spPr>
          <a:xfrm>
            <a:off x="8130324" y="934060"/>
            <a:ext cx="341612" cy="2478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V</a:t>
            </a:r>
            <a:r>
              <a:rPr lang="en-US" cap="none" sz="1200" b="1" i="0" u="none" baseline="-25000">
                <a:solidFill>
                  <a:srgbClr val="0000FF"/>
                </a:solidFill>
                <a:latin typeface="Calibri"/>
                <a:ea typeface="Calibri"/>
                <a:cs typeface="Calibri"/>
              </a:rPr>
              <a:t>o</a:t>
            </a:r>
          </a:p>
        </xdr:txBody>
      </xdr:sp>
    </xdr:grpSp>
    <xdr:clientData/>
  </xdr:twoCellAnchor>
  <xdr:twoCellAnchor editAs="oneCell">
    <xdr:from>
      <xdr:col>16</xdr:col>
      <xdr:colOff>85725</xdr:colOff>
      <xdr:row>4</xdr:row>
      <xdr:rowOff>19050</xdr:rowOff>
    </xdr:from>
    <xdr:to>
      <xdr:col>21</xdr:col>
      <xdr:colOff>295275</xdr:colOff>
      <xdr:row>24</xdr:row>
      <xdr:rowOff>123825</xdr:rowOff>
    </xdr:to>
    <xdr:pic>
      <xdr:nvPicPr>
        <xdr:cNvPr id="31" name="Picture 36" descr="WorD2AF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96425" y="933450"/>
          <a:ext cx="34956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cmaster-carr.com/" TargetMode="External" /><Relationship Id="rId2" Type="http://schemas.openxmlformats.org/officeDocument/2006/relationships/hyperlink" Target="http://www.mscdirect.com/" TargetMode="External" /><Relationship Id="rId3" Type="http://schemas.openxmlformats.org/officeDocument/2006/relationships/hyperlink" Target="http://www.smallparts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3.8515625" style="2" customWidth="1"/>
    <col min="2" max="2" width="20.7109375" style="2" bestFit="1" customWidth="1"/>
    <col min="3" max="3" width="13.57421875" style="2" customWidth="1"/>
    <col min="4" max="4" width="8.140625" style="2" bestFit="1" customWidth="1"/>
    <col min="5" max="5" width="8.421875" style="2" customWidth="1"/>
    <col min="6" max="6" width="6.00390625" style="2" customWidth="1"/>
    <col min="7" max="7" width="10.28125" style="2" customWidth="1"/>
    <col min="8" max="8" width="9.28125" style="2" bestFit="1" customWidth="1"/>
    <col min="9" max="9" width="8.140625" style="2" bestFit="1" customWidth="1"/>
    <col min="10" max="12" width="7.140625" style="2" bestFit="1" customWidth="1"/>
    <col min="13" max="14" width="9.140625" style="2" customWidth="1"/>
    <col min="15" max="15" width="8.7109375" style="2" customWidth="1"/>
    <col min="16" max="16" width="4.28125" style="2" customWidth="1"/>
    <col min="17" max="19" width="9.140625" style="2" customWidth="1"/>
    <col min="20" max="20" width="12.7109375" style="2" customWidth="1"/>
    <col min="21" max="21" width="9.140625" style="2" customWidth="1"/>
    <col min="22" max="22" width="7.140625" style="2" customWidth="1"/>
    <col min="23" max="16384" width="9.140625" style="2" customWidth="1"/>
  </cols>
  <sheetData>
    <row r="1" spans="2:8" ht="21">
      <c r="B1" s="22" t="s">
        <v>41</v>
      </c>
      <c r="C1" s="23"/>
      <c r="D1" s="23"/>
      <c r="E1" s="23"/>
      <c r="F1" s="23"/>
      <c r="G1" s="23"/>
      <c r="H1" s="23"/>
    </row>
    <row r="2" spans="2:8" ht="15">
      <c r="B2" s="57" t="s">
        <v>58</v>
      </c>
      <c r="C2" s="57"/>
      <c r="D2" s="57"/>
      <c r="E2" s="57"/>
      <c r="F2" s="57"/>
      <c r="G2" s="57"/>
      <c r="H2" s="57"/>
    </row>
    <row r="3" spans="2:8" ht="15">
      <c r="B3" s="57"/>
      <c r="C3" s="57"/>
      <c r="D3" s="57"/>
      <c r="E3" s="57"/>
      <c r="F3" s="57"/>
      <c r="G3" s="57"/>
      <c r="H3" s="57"/>
    </row>
    <row r="4" spans="2:22" ht="21">
      <c r="B4" s="21" t="s">
        <v>19</v>
      </c>
      <c r="C4" s="51" t="s">
        <v>55</v>
      </c>
      <c r="D4" s="51"/>
      <c r="E4" s="51"/>
      <c r="F4" s="51"/>
      <c r="G4" s="51"/>
      <c r="H4" s="51"/>
      <c r="I4" s="47" t="s">
        <v>43</v>
      </c>
      <c r="J4" s="47"/>
      <c r="K4" s="47"/>
      <c r="L4" s="47"/>
      <c r="M4" s="47"/>
      <c r="N4" s="47"/>
      <c r="O4" s="47"/>
      <c r="P4" s="47"/>
      <c r="Q4" s="52" t="s">
        <v>37</v>
      </c>
      <c r="R4" s="52"/>
      <c r="S4" s="52"/>
      <c r="T4" s="52"/>
      <c r="U4" s="52"/>
      <c r="V4" s="52"/>
    </row>
    <row r="5" spans="2:22" ht="15">
      <c r="B5" s="7"/>
      <c r="C5" s="51" t="s">
        <v>39</v>
      </c>
      <c r="D5" s="51"/>
      <c r="E5" s="51"/>
      <c r="F5" s="51"/>
      <c r="G5" s="51"/>
      <c r="H5" s="51"/>
      <c r="I5" s="20"/>
      <c r="J5" s="20"/>
      <c r="K5" s="20"/>
      <c r="L5" s="20"/>
      <c r="M5" s="20"/>
      <c r="N5" s="20"/>
      <c r="O5" s="20"/>
      <c r="P5" s="20"/>
      <c r="Q5" s="8"/>
      <c r="R5" s="8"/>
      <c r="S5" s="8"/>
      <c r="T5" s="8"/>
      <c r="U5" s="40"/>
      <c r="V5" s="40"/>
    </row>
    <row r="6" spans="2:22" ht="15">
      <c r="B6" s="7"/>
      <c r="C6" s="51" t="s">
        <v>57</v>
      </c>
      <c r="D6" s="51"/>
      <c r="E6" s="51"/>
      <c r="F6" s="51"/>
      <c r="G6" s="51"/>
      <c r="H6" s="51"/>
      <c r="I6" s="20"/>
      <c r="J6" s="20"/>
      <c r="K6" s="20"/>
      <c r="L6" s="20"/>
      <c r="M6" s="20"/>
      <c r="N6" s="20"/>
      <c r="O6" s="20"/>
      <c r="P6" s="20"/>
      <c r="Q6" s="8"/>
      <c r="R6" s="8"/>
      <c r="S6" s="8"/>
      <c r="T6" s="8"/>
      <c r="U6" s="40"/>
      <c r="V6" s="40"/>
    </row>
    <row r="7" spans="2:22" ht="18">
      <c r="B7" s="7"/>
      <c r="C7" s="51" t="s">
        <v>42</v>
      </c>
      <c r="D7" s="51"/>
      <c r="E7" s="51"/>
      <c r="F7" s="51"/>
      <c r="G7" s="51"/>
      <c r="H7" s="51"/>
      <c r="I7" s="20"/>
      <c r="J7" s="20"/>
      <c r="K7" s="20"/>
      <c r="L7" s="20"/>
      <c r="M7" s="20"/>
      <c r="N7" s="20"/>
      <c r="O7" s="20"/>
      <c r="P7" s="20"/>
      <c r="Q7" s="8"/>
      <c r="R7" s="8"/>
      <c r="S7" s="8"/>
      <c r="T7" s="8"/>
      <c r="U7" s="40"/>
      <c r="V7" s="40"/>
    </row>
    <row r="8" spans="2:22" s="38" customFormat="1" ht="15">
      <c r="B8" s="39"/>
      <c r="C8" s="43" t="s">
        <v>56</v>
      </c>
      <c r="D8" s="43"/>
      <c r="E8" s="43"/>
      <c r="F8" s="43"/>
      <c r="G8" s="43"/>
      <c r="H8" s="43"/>
      <c r="I8" s="42"/>
      <c r="J8" s="42"/>
      <c r="K8" s="42"/>
      <c r="L8" s="42"/>
      <c r="M8" s="42"/>
      <c r="N8" s="42"/>
      <c r="O8" s="42"/>
      <c r="P8" s="42"/>
      <c r="Q8" s="40"/>
      <c r="R8" s="40"/>
      <c r="S8" s="40"/>
      <c r="T8" s="40"/>
      <c r="U8" s="40"/>
      <c r="V8" s="40"/>
    </row>
    <row r="9" spans="2:22" ht="15">
      <c r="B9" s="7"/>
      <c r="C9" s="51" t="s">
        <v>54</v>
      </c>
      <c r="D9" s="51"/>
      <c r="E9" s="51"/>
      <c r="F9" s="51"/>
      <c r="G9" s="51"/>
      <c r="H9" s="51"/>
      <c r="I9" s="20"/>
      <c r="J9" s="20"/>
      <c r="K9" s="20"/>
      <c r="L9" s="20"/>
      <c r="M9" s="20"/>
      <c r="N9" s="20"/>
      <c r="O9" s="20"/>
      <c r="P9" s="20"/>
      <c r="Q9" s="8"/>
      <c r="R9" s="8"/>
      <c r="S9" s="8"/>
      <c r="T9" s="8"/>
      <c r="U9" s="40"/>
      <c r="V9" s="40"/>
    </row>
    <row r="10" spans="2:22" ht="18.75">
      <c r="B10" s="14" t="s">
        <v>17</v>
      </c>
      <c r="C10" s="15" t="s">
        <v>2</v>
      </c>
      <c r="D10" s="15" t="s">
        <v>5</v>
      </c>
      <c r="E10" s="15" t="s">
        <v>6</v>
      </c>
      <c r="F10" s="48" t="s">
        <v>16</v>
      </c>
      <c r="G10" s="49"/>
      <c r="H10" s="50"/>
      <c r="I10" s="20"/>
      <c r="J10" s="20"/>
      <c r="K10" s="20"/>
      <c r="L10" s="20"/>
      <c r="M10" s="20"/>
      <c r="N10" s="20"/>
      <c r="O10" s="20"/>
      <c r="P10" s="20"/>
      <c r="Q10" s="8"/>
      <c r="R10" s="8"/>
      <c r="S10" s="8"/>
      <c r="T10" s="8"/>
      <c r="U10" s="40"/>
      <c r="V10" s="40"/>
    </row>
    <row r="11" spans="2:22" ht="15">
      <c r="B11" s="15" t="s">
        <v>12</v>
      </c>
      <c r="C11" s="16" t="s">
        <v>25</v>
      </c>
      <c r="D11" s="15">
        <f>F11*12</f>
        <v>240</v>
      </c>
      <c r="E11" s="15" t="s">
        <v>1</v>
      </c>
      <c r="F11" s="24">
        <v>20</v>
      </c>
      <c r="G11" s="27" t="s">
        <v>23</v>
      </c>
      <c r="H11" s="25"/>
      <c r="I11" s="20"/>
      <c r="J11" s="20"/>
      <c r="K11" s="20"/>
      <c r="L11" s="20"/>
      <c r="M11" s="20"/>
      <c r="N11" s="20"/>
      <c r="O11" s="20"/>
      <c r="P11" s="20"/>
      <c r="Q11" s="8"/>
      <c r="R11" s="8"/>
      <c r="S11" s="8"/>
      <c r="T11" s="8"/>
      <c r="U11" s="40"/>
      <c r="V11" s="40"/>
    </row>
    <row r="12" spans="2:22" ht="15">
      <c r="B12" s="15" t="s">
        <v>13</v>
      </c>
      <c r="C12" s="16" t="s">
        <v>21</v>
      </c>
      <c r="D12" s="17">
        <f>(PI()*F12)/180</f>
        <v>0.7853981633974483</v>
      </c>
      <c r="E12" s="15" t="s">
        <v>14</v>
      </c>
      <c r="F12" s="28">
        <v>45</v>
      </c>
      <c r="G12" s="27" t="s">
        <v>52</v>
      </c>
      <c r="H12" s="25"/>
      <c r="I12" s="20"/>
      <c r="J12" s="20"/>
      <c r="K12" s="20"/>
      <c r="L12" s="20"/>
      <c r="M12" s="20"/>
      <c r="N12" s="20"/>
      <c r="O12" s="20"/>
      <c r="P12" s="20"/>
      <c r="Q12" s="8"/>
      <c r="R12" s="8"/>
      <c r="S12" s="8"/>
      <c r="T12" s="8"/>
      <c r="U12" s="40"/>
      <c r="V12" s="40"/>
    </row>
    <row r="13" spans="2:22" ht="17.25">
      <c r="B13" s="15" t="s">
        <v>15</v>
      </c>
      <c r="C13" s="16" t="s">
        <v>10</v>
      </c>
      <c r="D13" s="18">
        <f>F13*12</f>
        <v>386.08799999999997</v>
      </c>
      <c r="E13" s="15" t="s">
        <v>36</v>
      </c>
      <c r="F13" s="26">
        <v>32.174</v>
      </c>
      <c r="G13" s="27" t="s">
        <v>24</v>
      </c>
      <c r="H13" s="25"/>
      <c r="I13" s="20"/>
      <c r="J13" s="20"/>
      <c r="K13" s="20"/>
      <c r="L13" s="20"/>
      <c r="M13" s="20"/>
      <c r="N13" s="20"/>
      <c r="O13" s="20"/>
      <c r="P13" s="20"/>
      <c r="Q13" s="8"/>
      <c r="R13" s="8"/>
      <c r="S13" s="8"/>
      <c r="T13" s="8"/>
      <c r="U13" s="40"/>
      <c r="V13" s="40"/>
    </row>
    <row r="14" spans="2:22" ht="15">
      <c r="B14" s="15" t="s">
        <v>18</v>
      </c>
      <c r="C14" s="16" t="s">
        <v>9</v>
      </c>
      <c r="D14" s="19">
        <f>F14/D13</f>
        <v>0.0007770249269596569</v>
      </c>
      <c r="E14" s="15" t="s">
        <v>11</v>
      </c>
      <c r="F14" s="28">
        <v>0.3</v>
      </c>
      <c r="G14" s="27" t="s">
        <v>0</v>
      </c>
      <c r="H14" s="25"/>
      <c r="I14" s="20"/>
      <c r="J14" s="20"/>
      <c r="K14" s="20"/>
      <c r="L14" s="20"/>
      <c r="M14" s="20"/>
      <c r="N14" s="20"/>
      <c r="O14" s="20"/>
      <c r="P14" s="20"/>
      <c r="Q14" s="8"/>
      <c r="R14" s="8"/>
      <c r="S14" s="8"/>
      <c r="T14" s="8"/>
      <c r="U14" s="40"/>
      <c r="V14" s="40"/>
    </row>
    <row r="15" spans="2:22" ht="18">
      <c r="B15" s="15" t="s">
        <v>20</v>
      </c>
      <c r="C15" s="16" t="s">
        <v>22</v>
      </c>
      <c r="D15" s="29">
        <v>0.15</v>
      </c>
      <c r="E15" s="15"/>
      <c r="F15" s="48" t="s">
        <v>32</v>
      </c>
      <c r="G15" s="49"/>
      <c r="H15" s="50"/>
      <c r="I15" s="20"/>
      <c r="J15" s="20"/>
      <c r="K15" s="20"/>
      <c r="L15" s="20"/>
      <c r="M15" s="20"/>
      <c r="N15" s="20"/>
      <c r="O15" s="20"/>
      <c r="P15" s="20"/>
      <c r="Q15" s="8"/>
      <c r="R15" s="8"/>
      <c r="S15" s="8"/>
      <c r="T15" s="8"/>
      <c r="U15" s="40"/>
      <c r="V15" s="40"/>
    </row>
    <row r="16" spans="2:22" ht="15">
      <c r="B16" s="15" t="s">
        <v>33</v>
      </c>
      <c r="C16" s="16" t="s">
        <v>8</v>
      </c>
      <c r="D16" s="15" t="s">
        <v>34</v>
      </c>
      <c r="E16" s="15" t="s">
        <v>1</v>
      </c>
      <c r="F16" s="48" t="s">
        <v>35</v>
      </c>
      <c r="G16" s="49"/>
      <c r="H16" s="50"/>
      <c r="I16" s="20"/>
      <c r="J16" s="20"/>
      <c r="K16" s="20"/>
      <c r="L16" s="20"/>
      <c r="M16" s="20"/>
      <c r="N16" s="20"/>
      <c r="O16" s="20"/>
      <c r="P16" s="20"/>
      <c r="Q16" s="8"/>
      <c r="R16" s="8"/>
      <c r="S16" s="8"/>
      <c r="T16" s="8"/>
      <c r="U16" s="40"/>
      <c r="V16" s="40"/>
    </row>
    <row r="17" spans="3:22" ht="15">
      <c r="C17" s="3"/>
      <c r="I17" s="20"/>
      <c r="J17" s="20"/>
      <c r="K17" s="20"/>
      <c r="L17" s="20"/>
      <c r="M17" s="20"/>
      <c r="N17" s="20"/>
      <c r="O17" s="20"/>
      <c r="P17" s="20"/>
      <c r="Q17" s="8"/>
      <c r="R17" s="8"/>
      <c r="S17" s="8"/>
      <c r="T17" s="8"/>
      <c r="U17" s="40"/>
      <c r="V17" s="40"/>
    </row>
    <row r="18" spans="2:22" ht="21">
      <c r="B18" s="58" t="s">
        <v>38</v>
      </c>
      <c r="C18" s="58"/>
      <c r="D18" s="58"/>
      <c r="I18" s="20"/>
      <c r="J18" s="20"/>
      <c r="K18" s="20"/>
      <c r="L18" s="20"/>
      <c r="M18" s="20"/>
      <c r="N18" s="20"/>
      <c r="O18" s="20"/>
      <c r="P18" s="20"/>
      <c r="Q18" s="8"/>
      <c r="R18" s="8"/>
      <c r="S18" s="8"/>
      <c r="T18" s="8"/>
      <c r="U18" s="40"/>
      <c r="V18" s="40"/>
    </row>
    <row r="19" spans="2:22" ht="15">
      <c r="B19" s="5"/>
      <c r="C19" s="6"/>
      <c r="D19" s="5"/>
      <c r="I19" s="20"/>
      <c r="J19" s="20"/>
      <c r="K19" s="20"/>
      <c r="L19" s="20"/>
      <c r="M19" s="20"/>
      <c r="N19" s="20"/>
      <c r="O19" s="20"/>
      <c r="P19" s="20"/>
      <c r="Q19" s="8"/>
      <c r="R19" s="8"/>
      <c r="S19" s="8"/>
      <c r="T19" s="8"/>
      <c r="U19" s="40"/>
      <c r="V19" s="40"/>
    </row>
    <row r="20" spans="2:22" ht="15">
      <c r="B20" s="5"/>
      <c r="C20" s="6"/>
      <c r="D20" s="5"/>
      <c r="I20" s="20"/>
      <c r="J20" s="20"/>
      <c r="K20" s="20"/>
      <c r="L20" s="20"/>
      <c r="M20" s="20"/>
      <c r="N20" s="20"/>
      <c r="O20" s="20"/>
      <c r="P20" s="20"/>
      <c r="Q20" s="8"/>
      <c r="R20" s="8"/>
      <c r="S20" s="8"/>
      <c r="T20" s="8"/>
      <c r="U20" s="40"/>
      <c r="V20" s="40"/>
    </row>
    <row r="21" spans="2:22" ht="15">
      <c r="B21" s="5"/>
      <c r="C21" s="6"/>
      <c r="D21" s="5"/>
      <c r="I21" s="20"/>
      <c r="J21" s="20"/>
      <c r="K21" s="20"/>
      <c r="L21" s="20"/>
      <c r="M21" s="20"/>
      <c r="N21" s="20"/>
      <c r="O21" s="20"/>
      <c r="P21" s="20"/>
      <c r="Q21" s="8"/>
      <c r="R21" s="8"/>
      <c r="S21" s="8"/>
      <c r="T21" s="8"/>
      <c r="U21" s="40"/>
      <c r="V21" s="40"/>
    </row>
    <row r="22" spans="2:22" ht="15">
      <c r="B22" s="5"/>
      <c r="C22" s="6"/>
      <c r="D22" s="5"/>
      <c r="I22" s="20"/>
      <c r="J22" s="20"/>
      <c r="K22" s="20"/>
      <c r="L22" s="20"/>
      <c r="M22" s="20"/>
      <c r="N22" s="20"/>
      <c r="O22" s="20"/>
      <c r="P22" s="20"/>
      <c r="Q22" s="8"/>
      <c r="R22" s="8"/>
      <c r="S22" s="8"/>
      <c r="T22" s="8"/>
      <c r="U22" s="40"/>
      <c r="V22" s="40"/>
    </row>
    <row r="23" spans="2:22" ht="15">
      <c r="B23" s="5"/>
      <c r="C23" s="6"/>
      <c r="D23" s="5"/>
      <c r="I23" s="20"/>
      <c r="J23" s="20"/>
      <c r="K23" s="20"/>
      <c r="L23" s="20"/>
      <c r="M23" s="20"/>
      <c r="N23" s="20"/>
      <c r="O23" s="20"/>
      <c r="P23" s="20"/>
      <c r="Q23" s="8"/>
      <c r="R23" s="8"/>
      <c r="S23" s="8"/>
      <c r="T23" s="8"/>
      <c r="U23" s="40"/>
      <c r="V23" s="40"/>
    </row>
    <row r="24" spans="2:22" ht="15">
      <c r="B24" s="5"/>
      <c r="C24" s="5"/>
      <c r="D24" s="5"/>
      <c r="I24" s="20"/>
      <c r="J24" s="20"/>
      <c r="K24" s="20"/>
      <c r="L24" s="20"/>
      <c r="M24" s="20"/>
      <c r="N24" s="20"/>
      <c r="O24" s="20"/>
      <c r="P24" s="20"/>
      <c r="Q24" s="8"/>
      <c r="R24" s="8"/>
      <c r="S24" s="8"/>
      <c r="T24" s="8"/>
      <c r="U24" s="40"/>
      <c r="V24" s="40"/>
    </row>
    <row r="25" spans="2:22" ht="15">
      <c r="B25" s="5"/>
      <c r="C25" s="5"/>
      <c r="D25" s="5"/>
      <c r="H25" s="3"/>
      <c r="I25" s="20"/>
      <c r="J25" s="20"/>
      <c r="K25" s="20"/>
      <c r="L25" s="20"/>
      <c r="M25" s="20"/>
      <c r="N25" s="20"/>
      <c r="O25" s="20"/>
      <c r="P25" s="20"/>
      <c r="Q25" s="8"/>
      <c r="R25" s="8"/>
      <c r="S25" s="8"/>
      <c r="T25" s="8"/>
      <c r="U25" s="40"/>
      <c r="V25" s="40"/>
    </row>
    <row r="26" spans="2:22" ht="15">
      <c r="B26" s="5"/>
      <c r="C26" s="5"/>
      <c r="D26" s="5"/>
      <c r="I26" s="20"/>
      <c r="J26" s="20"/>
      <c r="K26" s="20"/>
      <c r="L26" s="20"/>
      <c r="M26" s="20"/>
      <c r="N26" s="20"/>
      <c r="O26" s="20"/>
      <c r="P26" s="20"/>
      <c r="Q26" s="8"/>
      <c r="R26" s="8"/>
      <c r="S26" s="8"/>
      <c r="T26" s="8"/>
      <c r="U26" s="40"/>
      <c r="V26" s="40"/>
    </row>
    <row r="27" spans="2:4" ht="15">
      <c r="B27" s="5"/>
      <c r="C27" s="5"/>
      <c r="D27" s="5"/>
    </row>
    <row r="28" spans="2:4" ht="15">
      <c r="B28" s="5"/>
      <c r="C28" s="5"/>
      <c r="D28" s="5"/>
    </row>
    <row r="30" spans="4:13" ht="21">
      <c r="D30" s="54" t="s">
        <v>40</v>
      </c>
      <c r="E30" s="55"/>
      <c r="F30" s="55"/>
      <c r="G30" s="55"/>
      <c r="H30" s="55"/>
      <c r="I30" s="31"/>
      <c r="J30" s="56" t="s">
        <v>50</v>
      </c>
      <c r="K30" s="56"/>
      <c r="L30" s="56"/>
      <c r="M30" s="56"/>
    </row>
    <row r="31" spans="2:14" ht="19.5">
      <c r="B31" s="53" t="s">
        <v>49</v>
      </c>
      <c r="C31" s="53"/>
      <c r="D31" s="9" t="s">
        <v>28</v>
      </c>
      <c r="E31" s="9" t="s">
        <v>29</v>
      </c>
      <c r="F31" s="9" t="s">
        <v>27</v>
      </c>
      <c r="G31" s="9" t="s">
        <v>7</v>
      </c>
      <c r="H31" s="9" t="s">
        <v>8</v>
      </c>
      <c r="I31" s="10" t="s">
        <v>48</v>
      </c>
      <c r="J31" s="32" t="s">
        <v>31</v>
      </c>
      <c r="K31" s="32" t="s">
        <v>31</v>
      </c>
      <c r="L31" s="32" t="s">
        <v>4</v>
      </c>
      <c r="M31" s="32" t="s">
        <v>4</v>
      </c>
      <c r="N31" s="2" t="s">
        <v>2</v>
      </c>
    </row>
    <row r="32" spans="2:14" ht="15">
      <c r="B32" s="30" t="s">
        <v>45</v>
      </c>
      <c r="C32" s="30" t="s">
        <v>44</v>
      </c>
      <c r="D32" s="9" t="s">
        <v>1</v>
      </c>
      <c r="E32" s="9" t="s">
        <v>1</v>
      </c>
      <c r="F32" s="9" t="s">
        <v>1</v>
      </c>
      <c r="G32" s="9" t="s">
        <v>3</v>
      </c>
      <c r="H32" s="9" t="s">
        <v>1</v>
      </c>
      <c r="I32" s="9" t="s">
        <v>47</v>
      </c>
      <c r="J32" s="33" t="s">
        <v>26</v>
      </c>
      <c r="K32" s="33" t="s">
        <v>30</v>
      </c>
      <c r="L32" s="33" t="s">
        <v>1</v>
      </c>
      <c r="M32" s="33" t="s">
        <v>23</v>
      </c>
      <c r="N32" s="2" t="s">
        <v>6</v>
      </c>
    </row>
    <row r="33" spans="1:13" ht="15">
      <c r="A33" s="30">
        <v>1</v>
      </c>
      <c r="B33" s="4" t="s">
        <v>46</v>
      </c>
      <c r="C33" s="4" t="s">
        <v>59</v>
      </c>
      <c r="D33" s="41">
        <v>4</v>
      </c>
      <c r="E33" s="41">
        <v>3.06</v>
      </c>
      <c r="F33" s="41">
        <f>11/16</f>
        <v>0.6875</v>
      </c>
      <c r="G33" s="41">
        <v>48.99</v>
      </c>
      <c r="H33" s="41">
        <f>D33-E33</f>
        <v>0.94</v>
      </c>
      <c r="I33" s="13" t="s">
        <v>70</v>
      </c>
      <c r="J33" s="12">
        <f>(((0.5*G33*H33^2)-($D$14*$D$13*H33*($D$15*COS($D$12)+2*SIN($D$12))))/($D$14/2))^0.5</f>
        <v>233.6790006934678</v>
      </c>
      <c r="K33" s="12">
        <f>J33*0.0568</f>
        <v>13.272967239388972</v>
      </c>
      <c r="L33" s="12">
        <f>(J33^2*(SIN(2*$D$12)))/$D$13</f>
        <v>141.43375439044397</v>
      </c>
      <c r="M33" s="13">
        <f>L33/12</f>
        <v>11.786146199203664</v>
      </c>
    </row>
    <row r="34" spans="1:14" ht="15">
      <c r="A34" s="30">
        <v>2</v>
      </c>
      <c r="B34" s="4" t="s">
        <v>51</v>
      </c>
      <c r="C34" s="35"/>
      <c r="D34" s="36"/>
      <c r="E34" s="36"/>
      <c r="F34" s="36"/>
      <c r="G34" s="36"/>
      <c r="H34" s="36"/>
      <c r="I34" s="36"/>
      <c r="J34" s="12">
        <f>(((0.5*G34*H34^2)-($D$14*$D$13*H34*($D$15*COS($D$12)+2*SIN($D$12))))/($D$14/2))^0.5</f>
        <v>0</v>
      </c>
      <c r="K34" s="12">
        <f>J34*0.0568</f>
        <v>0</v>
      </c>
      <c r="L34" s="12">
        <f>(J34^2*(SIN(2*$D$12)))/$D$13</f>
        <v>0</v>
      </c>
      <c r="M34" s="13">
        <f>L34/12</f>
        <v>0</v>
      </c>
      <c r="N34" s="59" t="s">
        <v>66</v>
      </c>
    </row>
    <row r="35" spans="1:14" ht="15">
      <c r="A35" s="30">
        <v>3</v>
      </c>
      <c r="B35" s="38" t="s">
        <v>46</v>
      </c>
      <c r="C35" s="35"/>
      <c r="D35" s="36"/>
      <c r="E35" s="36"/>
      <c r="F35" s="36"/>
      <c r="G35" s="36"/>
      <c r="H35" s="36"/>
      <c r="I35" s="36"/>
      <c r="J35" s="12">
        <f>(((0.5*G35*H35^2)-($D$14*$D$13*H35*($D$15*COS($D$12)+2*SIN($D$12))))/($D$14/2))^0.5</f>
        <v>0</v>
      </c>
      <c r="K35" s="12">
        <f>J35*0.0568</f>
        <v>0</v>
      </c>
      <c r="L35" s="12">
        <f>(J35^2*(SIN(2*$D$12)))/$D$13</f>
        <v>0</v>
      </c>
      <c r="M35" s="13">
        <f>L35/12</f>
        <v>0</v>
      </c>
      <c r="N35" s="59" t="s">
        <v>65</v>
      </c>
    </row>
    <row r="36" spans="1:14" ht="15">
      <c r="A36" s="30">
        <v>4</v>
      </c>
      <c r="B36" s="4" t="s">
        <v>53</v>
      </c>
      <c r="C36" s="35"/>
      <c r="D36" s="36"/>
      <c r="E36" s="36"/>
      <c r="F36" s="36"/>
      <c r="G36" s="36"/>
      <c r="H36" s="36"/>
      <c r="I36" s="36"/>
      <c r="J36" s="12">
        <f>(((0.5*G36*H36^2)-($D$14*$D$13*H36*($D$15*COS($D$12)+2*SIN($D$12))))/($D$14/2))^0.5</f>
        <v>0</v>
      </c>
      <c r="K36" s="12">
        <f>J36*0.0568</f>
        <v>0</v>
      </c>
      <c r="L36" s="12">
        <f>(J36^2*(SIN(2*$D$12)))/$D$13</f>
        <v>0</v>
      </c>
      <c r="M36" s="13">
        <f>L36/12</f>
        <v>0</v>
      </c>
      <c r="N36" s="59" t="s">
        <v>67</v>
      </c>
    </row>
    <row r="37" spans="1:13" ht="15">
      <c r="A37" s="30">
        <v>5</v>
      </c>
      <c r="B37" s="35" t="s">
        <v>64</v>
      </c>
      <c r="C37" s="35"/>
      <c r="D37" s="36"/>
      <c r="E37" s="36"/>
      <c r="F37" s="36"/>
      <c r="G37" s="36"/>
      <c r="H37" s="36"/>
      <c r="I37" s="36"/>
      <c r="J37" s="34"/>
      <c r="K37" s="34"/>
      <c r="L37" s="34"/>
      <c r="M37" s="37"/>
    </row>
    <row r="38" spans="2:13" ht="15">
      <c r="B38" s="4"/>
      <c r="C38" s="4"/>
      <c r="D38" s="11"/>
      <c r="E38" s="11"/>
      <c r="F38" s="11"/>
      <c r="G38" s="11"/>
      <c r="H38" s="11"/>
      <c r="I38" s="11"/>
      <c r="J38" s="12"/>
      <c r="K38" s="12"/>
      <c r="L38" s="12"/>
      <c r="M38" s="13"/>
    </row>
    <row r="40" spans="2:13" ht="18.75">
      <c r="B40" s="44" t="s">
        <v>60</v>
      </c>
      <c r="C40" s="46" t="s">
        <v>61</v>
      </c>
      <c r="D40" s="46"/>
      <c r="E40" s="1"/>
      <c r="F40" s="1"/>
      <c r="G40" s="1"/>
      <c r="H40" s="1"/>
      <c r="I40" s="1"/>
      <c r="J40" s="1"/>
      <c r="K40" s="1"/>
      <c r="L40" s="1"/>
      <c r="M40" s="1"/>
    </row>
    <row r="41" spans="2:13" ht="20.25">
      <c r="B41" s="45"/>
      <c r="C41" s="46" t="s">
        <v>62</v>
      </c>
      <c r="D41" s="46"/>
      <c r="E41" s="1"/>
      <c r="F41" s="1"/>
      <c r="G41" s="1"/>
      <c r="H41" s="1"/>
      <c r="I41" s="1"/>
      <c r="J41" s="1"/>
      <c r="K41" s="1"/>
      <c r="L41" s="1"/>
      <c r="M41" s="1"/>
    </row>
    <row r="42" spans="2:13" ht="18.75">
      <c r="B42" s="45"/>
      <c r="C42" s="46" t="s">
        <v>63</v>
      </c>
      <c r="D42" s="46"/>
      <c r="E42" s="1"/>
      <c r="F42" s="1"/>
      <c r="G42" s="1"/>
      <c r="H42" s="1"/>
      <c r="I42" s="1"/>
      <c r="J42" s="1"/>
      <c r="K42" s="1"/>
      <c r="L42" s="1"/>
      <c r="M42" s="1"/>
    </row>
    <row r="43" spans="3:13" s="38" customFormat="1" ht="18.75">
      <c r="C43" s="46" t="s">
        <v>69</v>
      </c>
      <c r="D43" s="46"/>
      <c r="E43" s="46"/>
      <c r="F43" s="46"/>
      <c r="G43" s="46"/>
      <c r="H43" s="46"/>
      <c r="I43" s="1"/>
      <c r="J43" s="1"/>
      <c r="K43" s="1"/>
      <c r="L43" s="1"/>
      <c r="M43" s="1"/>
    </row>
    <row r="44" spans="3:13" ht="18.75">
      <c r="C44" s="46" t="s">
        <v>68</v>
      </c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mergeCells count="15">
    <mergeCell ref="B31:C31"/>
    <mergeCell ref="D30:H30"/>
    <mergeCell ref="J30:M30"/>
    <mergeCell ref="B2:H3"/>
    <mergeCell ref="C4:H4"/>
    <mergeCell ref="C5:H5"/>
    <mergeCell ref="C6:H6"/>
    <mergeCell ref="C7:H7"/>
    <mergeCell ref="B18:D18"/>
    <mergeCell ref="I4:P4"/>
    <mergeCell ref="F10:H10"/>
    <mergeCell ref="F15:H15"/>
    <mergeCell ref="F16:H16"/>
    <mergeCell ref="C9:H9"/>
    <mergeCell ref="Q4:V4"/>
  </mergeCells>
  <hyperlinks>
    <hyperlink ref="N35" r:id="rId1" display="www.mcmaster-carr.com"/>
    <hyperlink ref="N34" r:id="rId2" display="www.mscdirect.com"/>
    <hyperlink ref="N36" r:id="rId3" display="www.smallparts.com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2010-03-03T00:05:30Z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