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25" yWindow="45" windowWidth="23955" windowHeight="9885" tabRatio="480"/>
  </bookViews>
  <sheets>
    <sheet name="Grading Summary" sheetId="1" r:id="rId1"/>
    <sheet name="Grade Distribution" sheetId="2" r:id="rId2"/>
    <sheet name="Grade Chart" sheetId="3" r:id="rId3"/>
    <sheet name="Data for Chart" sheetId="4" r:id="rId4"/>
    <sheet name="Attendance" sheetId="5" r:id="rId5"/>
    <sheet name="Upload-To-LMS" sheetId="6" r:id="rId6"/>
  </sheets>
  <definedNames>
    <definedName name="_xlnm._FilterDatabase" localSheetId="0" hidden="1">'Grading Summary'!$A$1:$AL$47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BF1" i="1" l="1"/>
  <c r="AU33" i="1" l="1"/>
  <c r="AV33" i="1"/>
  <c r="AW33" i="1"/>
  <c r="AX33" i="1"/>
  <c r="AY33" i="1"/>
  <c r="AZ33" i="1"/>
  <c r="BB33" i="1"/>
  <c r="BD33" i="1"/>
  <c r="A30" i="6"/>
  <c r="B30" i="6"/>
  <c r="C30" i="6"/>
  <c r="D30" i="6"/>
  <c r="E30" i="6"/>
  <c r="F30" i="6"/>
  <c r="G30" i="6"/>
  <c r="H30" i="6"/>
  <c r="I30" i="6"/>
  <c r="J30" i="6"/>
  <c r="K30" i="6"/>
  <c r="A31" i="6"/>
  <c r="B31" i="6"/>
  <c r="C31" i="6"/>
  <c r="D31" i="6"/>
  <c r="E31" i="6"/>
  <c r="F31" i="6"/>
  <c r="G31" i="6"/>
  <c r="H31" i="6"/>
  <c r="I31" i="6"/>
  <c r="J31" i="6"/>
  <c r="K31" i="6"/>
  <c r="A32" i="6"/>
  <c r="B32" i="6"/>
  <c r="C32" i="6"/>
  <c r="D32" i="6"/>
  <c r="E32" i="6"/>
  <c r="F32" i="6"/>
  <c r="G32" i="6"/>
  <c r="H32" i="6"/>
  <c r="I32" i="6"/>
  <c r="J32" i="6"/>
  <c r="K32" i="6"/>
  <c r="A33" i="6"/>
  <c r="B33" i="6"/>
  <c r="C33" i="6"/>
  <c r="D33" i="6"/>
  <c r="E33" i="6"/>
  <c r="F33" i="6"/>
  <c r="G33" i="6"/>
  <c r="H33" i="6"/>
  <c r="I33" i="6"/>
  <c r="J33" i="6"/>
  <c r="K33" i="6"/>
  <c r="B34" i="6"/>
  <c r="C34" i="6"/>
  <c r="D34" i="6"/>
  <c r="E34" i="6"/>
  <c r="F34" i="6"/>
  <c r="G34" i="6"/>
  <c r="H34" i="6"/>
  <c r="I34" i="6"/>
  <c r="J34" i="6"/>
  <c r="K34" i="6"/>
  <c r="L34" i="6"/>
  <c r="M34" i="6"/>
  <c r="D33" i="5"/>
  <c r="A30" i="5"/>
  <c r="B30" i="5"/>
  <c r="C30" i="5"/>
  <c r="D30" i="5"/>
  <c r="A31" i="5"/>
  <c r="B31" i="5"/>
  <c r="C31" i="5"/>
  <c r="D31" i="5"/>
  <c r="A32" i="5"/>
  <c r="B32" i="5"/>
  <c r="C32" i="5"/>
  <c r="D32" i="5"/>
  <c r="A30" i="4"/>
  <c r="B30" i="4"/>
  <c r="E30" i="4"/>
  <c r="G30" i="4"/>
  <c r="H30" i="4"/>
  <c r="A31" i="4"/>
  <c r="B31" i="4"/>
  <c r="E31" i="4"/>
  <c r="G31" i="4"/>
  <c r="H31" i="4"/>
  <c r="A32" i="4"/>
  <c r="B32" i="4"/>
  <c r="E32" i="4"/>
  <c r="G32" i="4"/>
  <c r="H32" i="4"/>
  <c r="A33" i="4"/>
  <c r="B33" i="4"/>
  <c r="E33" i="4"/>
  <c r="G33" i="4"/>
  <c r="H33" i="4"/>
  <c r="F30" i="1"/>
  <c r="H30" i="1"/>
  <c r="J30" i="1"/>
  <c r="K30" i="1" s="1"/>
  <c r="L30" i="1" s="1"/>
  <c r="O30" i="1"/>
  <c r="Q30" i="1"/>
  <c r="R30" i="1" s="1"/>
  <c r="U30" i="1"/>
  <c r="W30" i="1"/>
  <c r="Y30" i="1"/>
  <c r="AJ30" i="1"/>
  <c r="AM30" i="1"/>
  <c r="BC30" i="1" s="1"/>
  <c r="AU30" i="1"/>
  <c r="AV30" i="1"/>
  <c r="AW30" i="1"/>
  <c r="AX30" i="1"/>
  <c r="AY30" i="1"/>
  <c r="AZ30" i="1"/>
  <c r="BB30" i="1"/>
  <c r="BD30" i="1"/>
  <c r="F31" i="1"/>
  <c r="H31" i="1"/>
  <c r="J31" i="1"/>
  <c r="K31" i="1"/>
  <c r="L31" i="1" s="1"/>
  <c r="O31" i="1"/>
  <c r="Q31" i="1"/>
  <c r="R31" i="1" s="1"/>
  <c r="U31" i="1"/>
  <c r="W31" i="1"/>
  <c r="Y31" i="1"/>
  <c r="AJ31" i="1"/>
  <c r="AM31" i="1"/>
  <c r="BC31" i="1" s="1"/>
  <c r="AU31" i="1"/>
  <c r="AV31" i="1"/>
  <c r="AW31" i="1"/>
  <c r="AX31" i="1"/>
  <c r="AY31" i="1"/>
  <c r="AZ31" i="1"/>
  <c r="BB31" i="1"/>
  <c r="BD31" i="1"/>
  <c r="F32" i="1"/>
  <c r="K32" i="1" s="1"/>
  <c r="L32" i="1" s="1"/>
  <c r="H32" i="1"/>
  <c r="J32" i="1"/>
  <c r="O32" i="1"/>
  <c r="Q32" i="1"/>
  <c r="U32" i="1"/>
  <c r="W32" i="1"/>
  <c r="Y32" i="1"/>
  <c r="Z32" i="1" s="1"/>
  <c r="F32" i="4" s="1"/>
  <c r="AJ32" i="1"/>
  <c r="AM32" i="1"/>
  <c r="BC32" i="1" s="1"/>
  <c r="AU32" i="1"/>
  <c r="AV32" i="1"/>
  <c r="AW32" i="1"/>
  <c r="AX32" i="1"/>
  <c r="AY32" i="1"/>
  <c r="AZ32" i="1"/>
  <c r="BB32" i="1"/>
  <c r="BD32" i="1"/>
  <c r="M1" i="6"/>
  <c r="AU2" i="1"/>
  <c r="AV2" i="1"/>
  <c r="AW2" i="1"/>
  <c r="AU3" i="1"/>
  <c r="AV3" i="1"/>
  <c r="AW3" i="1"/>
  <c r="AU4" i="1"/>
  <c r="AV4" i="1"/>
  <c r="AW4" i="1"/>
  <c r="AU5" i="1"/>
  <c r="AV5" i="1"/>
  <c r="AW5" i="1"/>
  <c r="AU6" i="1"/>
  <c r="AV6" i="1"/>
  <c r="AW6" i="1"/>
  <c r="AU7" i="1"/>
  <c r="AV7" i="1"/>
  <c r="AW7" i="1"/>
  <c r="AU8" i="1"/>
  <c r="AV8" i="1"/>
  <c r="AW8" i="1"/>
  <c r="AU9" i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W1" i="1"/>
  <c r="AV1" i="1"/>
  <c r="AU1" i="1"/>
  <c r="BD1" i="1"/>
  <c r="BC1" i="1"/>
  <c r="K2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1" i="6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1" i="6"/>
  <c r="H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I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1" i="6"/>
  <c r="H1" i="6"/>
  <c r="G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E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G1" i="6"/>
  <c r="F1" i="6"/>
  <c r="E1" i="6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1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1" i="6"/>
  <c r="B29" i="6"/>
  <c r="A29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1" i="6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1" i="6"/>
  <c r="C1" i="5"/>
  <c r="B1" i="5"/>
  <c r="A1" i="5"/>
  <c r="BB2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1" i="1"/>
  <c r="BA1" i="1"/>
  <c r="AM4" i="1"/>
  <c r="BC4" i="1" s="1"/>
  <c r="AM5" i="1"/>
  <c r="BC5" i="1" s="1"/>
  <c r="AM6" i="1"/>
  <c r="BC6" i="1" s="1"/>
  <c r="AM8" i="1"/>
  <c r="BC8" i="1" s="1"/>
  <c r="AM12" i="1"/>
  <c r="BC12" i="1" s="1"/>
  <c r="AM13" i="1"/>
  <c r="BC13" i="1" s="1"/>
  <c r="AM15" i="1"/>
  <c r="BC15" i="1" s="1"/>
  <c r="AM18" i="1"/>
  <c r="BC18" i="1" s="1"/>
  <c r="AM22" i="1"/>
  <c r="BC22" i="1" s="1"/>
  <c r="AM23" i="1"/>
  <c r="BC23" i="1" s="1"/>
  <c r="AM29" i="1"/>
  <c r="AM33" i="1"/>
  <c r="BC33" i="1" s="1"/>
  <c r="AM2" i="1"/>
  <c r="BC2" i="1" s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2" i="1"/>
  <c r="BE1" i="1"/>
  <c r="L1" i="6" s="1"/>
  <c r="BC29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1" i="1"/>
  <c r="R32" i="1" l="1"/>
  <c r="Z31" i="1"/>
  <c r="F31" i="4" s="1"/>
  <c r="Z30" i="1"/>
  <c r="F30" i="4" s="1"/>
  <c r="S31" i="1"/>
  <c r="D31" i="4"/>
  <c r="S32" i="1"/>
  <c r="D32" i="4"/>
  <c r="S30" i="1"/>
  <c r="D30" i="4"/>
  <c r="C31" i="4"/>
  <c r="C32" i="4"/>
  <c r="C30" i="4"/>
  <c r="AA32" i="1"/>
  <c r="BA32" i="1"/>
  <c r="AA31" i="1"/>
  <c r="AB31" i="1" s="1"/>
  <c r="AE31" i="1" s="1"/>
  <c r="AH31" i="1" s="1"/>
  <c r="I31" i="4" s="1"/>
  <c r="BA31" i="1"/>
  <c r="AA30" i="1"/>
  <c r="BA30" i="1"/>
  <c r="AB32" i="1"/>
  <c r="AE32" i="1" s="1"/>
  <c r="AH32" i="1" s="1"/>
  <c r="I32" i="4" s="1"/>
  <c r="AB30" i="1"/>
  <c r="AE30" i="1" s="1"/>
  <c r="AH30" i="1" s="1"/>
  <c r="I30" i="4" s="1"/>
  <c r="I1" i="4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3" i="5"/>
  <c r="A2" i="5"/>
  <c r="AK30" i="1" l="1"/>
  <c r="BF30" i="1" s="1"/>
  <c r="M30" i="6" s="1"/>
  <c r="BE30" i="1"/>
  <c r="L30" i="6" s="1"/>
  <c r="AK32" i="1"/>
  <c r="BF32" i="1" s="1"/>
  <c r="M32" i="6" s="1"/>
  <c r="BE32" i="1"/>
  <c r="L32" i="6" s="1"/>
  <c r="AK31" i="1"/>
  <c r="BF31" i="1" s="1"/>
  <c r="M31" i="6" s="1"/>
  <c r="BE31" i="1"/>
  <c r="L31" i="6" s="1"/>
  <c r="AG39" i="1"/>
  <c r="AG38" i="1"/>
  <c r="AG37" i="1"/>
  <c r="AG36" i="1"/>
  <c r="AG35" i="1"/>
  <c r="AY3" i="1" l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2" i="1"/>
  <c r="AY1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2" i="1"/>
  <c r="AX1" i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2" i="5"/>
  <c r="F1" i="4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1" i="4"/>
  <c r="D1" i="4"/>
  <c r="X39" i="1" l="1"/>
  <c r="X38" i="1"/>
  <c r="X37" i="1"/>
  <c r="X36" i="1"/>
  <c r="X35" i="1"/>
  <c r="V39" i="1"/>
  <c r="V38" i="1"/>
  <c r="V37" i="1"/>
  <c r="V36" i="1"/>
  <c r="V35" i="1"/>
  <c r="P39" i="1"/>
  <c r="P38" i="1"/>
  <c r="P37" i="1"/>
  <c r="P36" i="1"/>
  <c r="P35" i="1"/>
  <c r="Y33" i="1"/>
  <c r="W33" i="1"/>
  <c r="Y29" i="1"/>
  <c r="W29" i="1"/>
  <c r="Y28" i="1"/>
  <c r="W28" i="1"/>
  <c r="Y27" i="1"/>
  <c r="W27" i="1"/>
  <c r="Y26" i="1"/>
  <c r="W26" i="1"/>
  <c r="Y25" i="1"/>
  <c r="W25" i="1"/>
  <c r="Y24" i="1"/>
  <c r="W24" i="1"/>
  <c r="Y23" i="1"/>
  <c r="W23" i="1"/>
  <c r="Y22" i="1"/>
  <c r="W22" i="1"/>
  <c r="Y21" i="1"/>
  <c r="W21" i="1"/>
  <c r="Y20" i="1"/>
  <c r="W20" i="1"/>
  <c r="Y19" i="1"/>
  <c r="W19" i="1"/>
  <c r="Y18" i="1"/>
  <c r="W18" i="1"/>
  <c r="Y17" i="1"/>
  <c r="W17" i="1"/>
  <c r="Y16" i="1"/>
  <c r="W16" i="1"/>
  <c r="Y15" i="1"/>
  <c r="W15" i="1"/>
  <c r="Y14" i="1"/>
  <c r="W14" i="1"/>
  <c r="Y13" i="1"/>
  <c r="W13" i="1"/>
  <c r="Y12" i="1"/>
  <c r="W12" i="1"/>
  <c r="Y11" i="1"/>
  <c r="W11" i="1"/>
  <c r="Y10" i="1"/>
  <c r="W10" i="1"/>
  <c r="Y9" i="1"/>
  <c r="W9" i="1"/>
  <c r="Y8" i="1"/>
  <c r="W8" i="1"/>
  <c r="Y7" i="1"/>
  <c r="W7" i="1"/>
  <c r="Y6" i="1"/>
  <c r="W6" i="1"/>
  <c r="Y5" i="1"/>
  <c r="W5" i="1"/>
  <c r="Y4" i="1"/>
  <c r="W4" i="1"/>
  <c r="Y3" i="1"/>
  <c r="W3" i="1"/>
  <c r="Y2" i="1"/>
  <c r="W2" i="1"/>
  <c r="Q33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E39" i="1"/>
  <c r="E38" i="1"/>
  <c r="E37" i="1"/>
  <c r="E36" i="1"/>
  <c r="E35" i="1"/>
  <c r="G39" i="1"/>
  <c r="G38" i="1"/>
  <c r="G37" i="1"/>
  <c r="G36" i="1"/>
  <c r="G35" i="1"/>
  <c r="I39" i="1"/>
  <c r="I38" i="1"/>
  <c r="I37" i="1"/>
  <c r="I36" i="1"/>
  <c r="I3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3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3" i="1"/>
  <c r="F2" i="1"/>
  <c r="J2" i="1"/>
  <c r="H1" i="4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B3" i="5"/>
  <c r="C3" i="5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3" i="5"/>
  <c r="C33" i="5"/>
  <c r="C2" i="5"/>
  <c r="B2" i="5"/>
  <c r="AF38" i="1"/>
  <c r="T38" i="1"/>
  <c r="N38" i="1"/>
  <c r="AF39" i="1"/>
  <c r="T39" i="1"/>
  <c r="N39" i="1"/>
  <c r="AF37" i="1"/>
  <c r="T37" i="1"/>
  <c r="N37" i="1"/>
  <c r="AJ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F36" i="1"/>
  <c r="AF35" i="1"/>
  <c r="T36" i="1"/>
  <c r="T35" i="1"/>
  <c r="N36" i="1"/>
  <c r="N35" i="1"/>
  <c r="K3" i="1" l="1"/>
  <c r="K25" i="1"/>
  <c r="K21" i="1"/>
  <c r="C21" i="4" s="1"/>
  <c r="K17" i="1"/>
  <c r="K13" i="1"/>
  <c r="K9" i="1"/>
  <c r="C9" i="4" s="1"/>
  <c r="K5" i="1"/>
  <c r="K29" i="1"/>
  <c r="C29" i="4" s="1"/>
  <c r="Z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3" i="1"/>
  <c r="Z28" i="1"/>
  <c r="Z33" i="1"/>
  <c r="Z29" i="1"/>
  <c r="K19" i="1"/>
  <c r="C19" i="4" s="1"/>
  <c r="K33" i="1"/>
  <c r="C33" i="4" s="1"/>
  <c r="K28" i="1"/>
  <c r="L28" i="1" s="1"/>
  <c r="K26" i="1"/>
  <c r="L26" i="1" s="1"/>
  <c r="K24" i="1"/>
  <c r="L24" i="1" s="1"/>
  <c r="K22" i="1"/>
  <c r="C22" i="4" s="1"/>
  <c r="K20" i="1"/>
  <c r="C20" i="4" s="1"/>
  <c r="K18" i="1"/>
  <c r="C18" i="4" s="1"/>
  <c r="K16" i="1"/>
  <c r="C16" i="4" s="1"/>
  <c r="K14" i="1"/>
  <c r="C14" i="4" s="1"/>
  <c r="K12" i="1"/>
  <c r="C12" i="4" s="1"/>
  <c r="K10" i="1"/>
  <c r="C10" i="4" s="1"/>
  <c r="K8" i="1"/>
  <c r="C8" i="4" s="1"/>
  <c r="K6" i="1"/>
  <c r="C6" i="4" s="1"/>
  <c r="K4" i="1"/>
  <c r="L4" i="1" s="1"/>
  <c r="K27" i="1"/>
  <c r="C27" i="4" s="1"/>
  <c r="K11" i="1"/>
  <c r="C11" i="4" s="1"/>
  <c r="K23" i="1"/>
  <c r="L23" i="1" s="1"/>
  <c r="K15" i="1"/>
  <c r="C15" i="4" s="1"/>
  <c r="K7" i="1"/>
  <c r="L7" i="1" s="1"/>
  <c r="AA17" i="1"/>
  <c r="K2" i="1"/>
  <c r="AJ33" i="1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1" i="4"/>
  <c r="C3" i="4"/>
  <c r="C5" i="4"/>
  <c r="C13" i="4"/>
  <c r="C17" i="4"/>
  <c r="C23" i="4"/>
  <c r="C25" i="4"/>
  <c r="C26" i="4"/>
  <c r="C1" i="4"/>
  <c r="B2" i="4"/>
  <c r="A2" i="4"/>
  <c r="B3" i="4"/>
  <c r="A3" i="4"/>
  <c r="B4" i="4"/>
  <c r="A4" i="4"/>
  <c r="B5" i="4"/>
  <c r="A5" i="4"/>
  <c r="B6" i="4"/>
  <c r="A6" i="4"/>
  <c r="B7" i="4"/>
  <c r="A7" i="4"/>
  <c r="B8" i="4"/>
  <c r="A8" i="4"/>
  <c r="B9" i="4"/>
  <c r="A9" i="4"/>
  <c r="B10" i="4"/>
  <c r="A10" i="4"/>
  <c r="B11" i="4"/>
  <c r="A11" i="4"/>
  <c r="B12" i="4"/>
  <c r="A12" i="4"/>
  <c r="B13" i="4"/>
  <c r="A13" i="4"/>
  <c r="B14" i="4"/>
  <c r="A14" i="4"/>
  <c r="B15" i="4"/>
  <c r="A15" i="4"/>
  <c r="B16" i="4"/>
  <c r="A16" i="4"/>
  <c r="B17" i="4"/>
  <c r="A17" i="4"/>
  <c r="B18" i="4"/>
  <c r="A18" i="4"/>
  <c r="B19" i="4"/>
  <c r="A19" i="4"/>
  <c r="B20" i="4"/>
  <c r="A20" i="4"/>
  <c r="B21" i="4"/>
  <c r="A21" i="4"/>
  <c r="B22" i="4"/>
  <c r="A22" i="4"/>
  <c r="B23" i="4"/>
  <c r="A23" i="4"/>
  <c r="B24" i="4"/>
  <c r="A24" i="4"/>
  <c r="B25" i="4"/>
  <c r="A25" i="4"/>
  <c r="B26" i="4"/>
  <c r="A26" i="4"/>
  <c r="B27" i="4"/>
  <c r="A27" i="4"/>
  <c r="B28" i="4"/>
  <c r="A28" i="4"/>
  <c r="B29" i="4"/>
  <c r="A29" i="4"/>
  <c r="A1" i="4"/>
  <c r="B1" i="4"/>
  <c r="O2" i="1"/>
  <c r="R2" i="1" s="1"/>
  <c r="U2" i="1"/>
  <c r="L3" i="1"/>
  <c r="O3" i="1"/>
  <c r="R3" i="1" s="1"/>
  <c r="U3" i="1"/>
  <c r="O4" i="1"/>
  <c r="R4" i="1" s="1"/>
  <c r="U4" i="1"/>
  <c r="L5" i="1"/>
  <c r="O5" i="1"/>
  <c r="R5" i="1" s="1"/>
  <c r="U5" i="1"/>
  <c r="O6" i="1"/>
  <c r="R6" i="1" s="1"/>
  <c r="U6" i="1"/>
  <c r="O7" i="1"/>
  <c r="R7" i="1" s="1"/>
  <c r="U7" i="1"/>
  <c r="O8" i="1"/>
  <c r="R8" i="1" s="1"/>
  <c r="U8" i="1"/>
  <c r="L9" i="1"/>
  <c r="O9" i="1"/>
  <c r="R9" i="1" s="1"/>
  <c r="U9" i="1"/>
  <c r="O10" i="1"/>
  <c r="R10" i="1" s="1"/>
  <c r="U10" i="1"/>
  <c r="O11" i="1"/>
  <c r="R11" i="1" s="1"/>
  <c r="U11" i="1"/>
  <c r="O12" i="1"/>
  <c r="R12" i="1" s="1"/>
  <c r="U12" i="1"/>
  <c r="L13" i="1"/>
  <c r="O13" i="1"/>
  <c r="R13" i="1" s="1"/>
  <c r="U13" i="1"/>
  <c r="O14" i="1"/>
  <c r="R14" i="1" s="1"/>
  <c r="U14" i="1"/>
  <c r="O15" i="1"/>
  <c r="R15" i="1" s="1"/>
  <c r="U15" i="1"/>
  <c r="O16" i="1"/>
  <c r="R16" i="1" s="1"/>
  <c r="U16" i="1"/>
  <c r="L17" i="1"/>
  <c r="O17" i="1"/>
  <c r="R17" i="1" s="1"/>
  <c r="U17" i="1"/>
  <c r="O18" i="1"/>
  <c r="R18" i="1" s="1"/>
  <c r="U18" i="1"/>
  <c r="O19" i="1"/>
  <c r="R19" i="1" s="1"/>
  <c r="U19" i="1"/>
  <c r="O20" i="1"/>
  <c r="R20" i="1" s="1"/>
  <c r="U20" i="1"/>
  <c r="L21" i="1"/>
  <c r="O21" i="1"/>
  <c r="R21" i="1" s="1"/>
  <c r="U21" i="1"/>
  <c r="O22" i="1"/>
  <c r="R22" i="1" s="1"/>
  <c r="U22" i="1"/>
  <c r="O23" i="1"/>
  <c r="R23" i="1" s="1"/>
  <c r="U23" i="1"/>
  <c r="O24" i="1"/>
  <c r="R24" i="1" s="1"/>
  <c r="U24" i="1"/>
  <c r="L25" i="1"/>
  <c r="O25" i="1"/>
  <c r="R25" i="1" s="1"/>
  <c r="U25" i="1"/>
  <c r="O26" i="1"/>
  <c r="R26" i="1" s="1"/>
  <c r="U26" i="1"/>
  <c r="L27" i="1"/>
  <c r="O27" i="1"/>
  <c r="R27" i="1" s="1"/>
  <c r="U27" i="1"/>
  <c r="O28" i="1"/>
  <c r="R28" i="1" s="1"/>
  <c r="U28" i="1"/>
  <c r="L29" i="1"/>
  <c r="O29" i="1"/>
  <c r="R29" i="1" s="1"/>
  <c r="U29" i="1"/>
  <c r="L33" i="1"/>
  <c r="O33" i="1"/>
  <c r="R33" i="1" s="1"/>
  <c r="D33" i="4" s="1"/>
  <c r="U33" i="1"/>
  <c r="F33" i="4" l="1"/>
  <c r="BA33" i="1"/>
  <c r="F29" i="4"/>
  <c r="BA29" i="1"/>
  <c r="AA28" i="1"/>
  <c r="BA28" i="1"/>
  <c r="AA27" i="1"/>
  <c r="BA27" i="1"/>
  <c r="AA26" i="1"/>
  <c r="BA26" i="1"/>
  <c r="F25" i="4"/>
  <c r="BA25" i="1"/>
  <c r="AA24" i="1"/>
  <c r="BA24" i="1"/>
  <c r="AA23" i="1"/>
  <c r="BA23" i="1"/>
  <c r="AA22" i="1"/>
  <c r="BA22" i="1"/>
  <c r="F21" i="4"/>
  <c r="BA21" i="1"/>
  <c r="AA20" i="1"/>
  <c r="BA20" i="1"/>
  <c r="AA19" i="1"/>
  <c r="BA19" i="1"/>
  <c r="AA18" i="1"/>
  <c r="BA18" i="1"/>
  <c r="F17" i="4"/>
  <c r="BA17" i="1"/>
  <c r="AA16" i="1"/>
  <c r="BA16" i="1"/>
  <c r="AA15" i="1"/>
  <c r="BA15" i="1"/>
  <c r="AA14" i="1"/>
  <c r="BA14" i="1"/>
  <c r="F13" i="4"/>
  <c r="BA13" i="1"/>
  <c r="AA12" i="1"/>
  <c r="BA12" i="1"/>
  <c r="AA11" i="1"/>
  <c r="BA11" i="1"/>
  <c r="AA10" i="1"/>
  <c r="BA10" i="1"/>
  <c r="F9" i="4"/>
  <c r="BA9" i="1"/>
  <c r="AA8" i="1"/>
  <c r="BA8" i="1"/>
  <c r="AA7" i="1"/>
  <c r="BA7" i="1"/>
  <c r="AA6" i="1"/>
  <c r="BA6" i="1"/>
  <c r="F5" i="4"/>
  <c r="BA5" i="1"/>
  <c r="AA4" i="1"/>
  <c r="BA4" i="1"/>
  <c r="AA3" i="1"/>
  <c r="BA3" i="1"/>
  <c r="F2" i="4"/>
  <c r="BA2" i="1"/>
  <c r="L14" i="1"/>
  <c r="L10" i="1"/>
  <c r="AA25" i="1"/>
  <c r="AA9" i="1"/>
  <c r="F28" i="4"/>
  <c r="AA21" i="1"/>
  <c r="AA13" i="1"/>
  <c r="AA5" i="1"/>
  <c r="C7" i="4"/>
  <c r="F27" i="4"/>
  <c r="F23" i="4"/>
  <c r="F19" i="4"/>
  <c r="F15" i="4"/>
  <c r="F11" i="4"/>
  <c r="F7" i="4"/>
  <c r="AA2" i="1"/>
  <c r="L8" i="1"/>
  <c r="F26" i="4"/>
  <c r="F24" i="4"/>
  <c r="F22" i="4"/>
  <c r="F20" i="4"/>
  <c r="F18" i="4"/>
  <c r="F16" i="4"/>
  <c r="F14" i="4"/>
  <c r="F12" i="4"/>
  <c r="F10" i="4"/>
  <c r="F8" i="4"/>
  <c r="F6" i="4"/>
  <c r="F4" i="4"/>
  <c r="L16" i="1"/>
  <c r="C4" i="4"/>
  <c r="F3" i="4"/>
  <c r="L22" i="1"/>
  <c r="L18" i="1"/>
  <c r="L6" i="1"/>
  <c r="Z39" i="1"/>
  <c r="AA33" i="1"/>
  <c r="L20" i="1"/>
  <c r="L12" i="1"/>
  <c r="C28" i="4"/>
  <c r="C24" i="4"/>
  <c r="Z35" i="1"/>
  <c r="Z38" i="1"/>
  <c r="Z36" i="1"/>
  <c r="Z37" i="1"/>
  <c r="AA29" i="1"/>
  <c r="L19" i="1"/>
  <c r="L15" i="1"/>
  <c r="L11" i="1"/>
  <c r="K37" i="1"/>
  <c r="S27" i="1"/>
  <c r="AB27" i="1" s="1"/>
  <c r="AM27" i="1" s="1"/>
  <c r="BC27" i="1" s="1"/>
  <c r="D27" i="4"/>
  <c r="S7" i="1"/>
  <c r="AB7" i="1" s="1"/>
  <c r="AM7" i="1" s="1"/>
  <c r="BC7" i="1" s="1"/>
  <c r="D7" i="4"/>
  <c r="S5" i="1"/>
  <c r="AB5" i="1" s="1"/>
  <c r="AE5" i="1" s="1"/>
  <c r="AH5" i="1" s="1"/>
  <c r="D5" i="4"/>
  <c r="S3" i="1"/>
  <c r="AB3" i="1" s="1"/>
  <c r="AM3" i="1" s="1"/>
  <c r="BC3" i="1" s="1"/>
  <c r="D3" i="4"/>
  <c r="S33" i="1"/>
  <c r="AB33" i="1" s="1"/>
  <c r="AE33" i="1" s="1"/>
  <c r="S28" i="1"/>
  <c r="AB28" i="1" s="1"/>
  <c r="AM28" i="1" s="1"/>
  <c r="BC28" i="1" s="1"/>
  <c r="D28" i="4"/>
  <c r="S26" i="1"/>
  <c r="AB26" i="1" s="1"/>
  <c r="AM26" i="1" s="1"/>
  <c r="BC26" i="1" s="1"/>
  <c r="D26" i="4"/>
  <c r="S24" i="1"/>
  <c r="AB24" i="1" s="1"/>
  <c r="AM24" i="1" s="1"/>
  <c r="BC24" i="1" s="1"/>
  <c r="D24" i="4"/>
  <c r="S22" i="1"/>
  <c r="AB22" i="1" s="1"/>
  <c r="AE22" i="1" s="1"/>
  <c r="D22" i="4"/>
  <c r="S20" i="1"/>
  <c r="AB20" i="1" s="1"/>
  <c r="AM20" i="1" s="1"/>
  <c r="BC20" i="1" s="1"/>
  <c r="D20" i="4"/>
  <c r="S18" i="1"/>
  <c r="AB18" i="1" s="1"/>
  <c r="AE18" i="1" s="1"/>
  <c r="D18" i="4"/>
  <c r="S16" i="1"/>
  <c r="AB16" i="1" s="1"/>
  <c r="AM16" i="1" s="1"/>
  <c r="BC16" i="1" s="1"/>
  <c r="D16" i="4"/>
  <c r="S14" i="1"/>
  <c r="AB14" i="1" s="1"/>
  <c r="D14" i="4"/>
  <c r="S12" i="1"/>
  <c r="AB12" i="1" s="1"/>
  <c r="AE12" i="1" s="1"/>
  <c r="D12" i="4"/>
  <c r="S10" i="1"/>
  <c r="AB10" i="1" s="1"/>
  <c r="AM10" i="1" s="1"/>
  <c r="BC10" i="1" s="1"/>
  <c r="D10" i="4"/>
  <c r="S8" i="1"/>
  <c r="D8" i="4"/>
  <c r="S6" i="1"/>
  <c r="AB6" i="1" s="1"/>
  <c r="AE6" i="1" s="1"/>
  <c r="D6" i="4"/>
  <c r="S4" i="1"/>
  <c r="AB4" i="1" s="1"/>
  <c r="AE4" i="1" s="1"/>
  <c r="AH4" i="1" s="1"/>
  <c r="D4" i="4"/>
  <c r="S2" i="1"/>
  <c r="D2" i="4"/>
  <c r="R39" i="1"/>
  <c r="R37" i="1"/>
  <c r="R35" i="1"/>
  <c r="R38" i="1"/>
  <c r="R36" i="1"/>
  <c r="S29" i="1"/>
  <c r="D29" i="4"/>
  <c r="S25" i="1"/>
  <c r="AB25" i="1" s="1"/>
  <c r="AM25" i="1" s="1"/>
  <c r="BC25" i="1" s="1"/>
  <c r="D25" i="4"/>
  <c r="S23" i="1"/>
  <c r="AB23" i="1" s="1"/>
  <c r="AE23" i="1" s="1"/>
  <c r="AH23" i="1" s="1"/>
  <c r="D23" i="4"/>
  <c r="S21" i="1"/>
  <c r="AB21" i="1" s="1"/>
  <c r="AM21" i="1" s="1"/>
  <c r="BC21" i="1" s="1"/>
  <c r="D21" i="4"/>
  <c r="S19" i="1"/>
  <c r="AB19" i="1" s="1"/>
  <c r="AM19" i="1" s="1"/>
  <c r="BC19" i="1" s="1"/>
  <c r="D19" i="4"/>
  <c r="S17" i="1"/>
  <c r="AB17" i="1" s="1"/>
  <c r="AM17" i="1" s="1"/>
  <c r="BC17" i="1" s="1"/>
  <c r="D17" i="4"/>
  <c r="S15" i="1"/>
  <c r="AB15" i="1" s="1"/>
  <c r="AE15" i="1" s="1"/>
  <c r="D15" i="4"/>
  <c r="S13" i="1"/>
  <c r="AB13" i="1" s="1"/>
  <c r="AE13" i="1" s="1"/>
  <c r="AH13" i="1" s="1"/>
  <c r="D13" i="4"/>
  <c r="S11" i="1"/>
  <c r="AB11" i="1" s="1"/>
  <c r="AM11" i="1" s="1"/>
  <c r="BC11" i="1" s="1"/>
  <c r="D11" i="4"/>
  <c r="S9" i="1"/>
  <c r="AB9" i="1" s="1"/>
  <c r="AM9" i="1" s="1"/>
  <c r="BC9" i="1" s="1"/>
  <c r="D9" i="4"/>
  <c r="L2" i="1"/>
  <c r="K39" i="1"/>
  <c r="K35" i="1"/>
  <c r="C2" i="4"/>
  <c r="K36" i="1"/>
  <c r="K38" i="1"/>
  <c r="AH12" i="1" l="1"/>
  <c r="BE12" i="1" s="1"/>
  <c r="L12" i="6" s="1"/>
  <c r="AH6" i="1"/>
  <c r="AH22" i="1"/>
  <c r="AH15" i="1"/>
  <c r="AH18" i="1"/>
  <c r="AH33" i="1"/>
  <c r="AB2" i="1"/>
  <c r="AE2" i="1" s="1"/>
  <c r="AH2" i="1" s="1"/>
  <c r="AA37" i="1"/>
  <c r="AB8" i="1"/>
  <c r="AE8" i="1" s="1"/>
  <c r="AH8" i="1" s="1"/>
  <c r="AK8" i="1" s="1"/>
  <c r="BF8" i="1" s="1"/>
  <c r="M8" i="6" s="1"/>
  <c r="AA35" i="1"/>
  <c r="AE14" i="1"/>
  <c r="AM14" i="1"/>
  <c r="BC14" i="1" s="1"/>
  <c r="I4" i="4"/>
  <c r="BE4" i="1"/>
  <c r="L4" i="6" s="1"/>
  <c r="I5" i="4"/>
  <c r="BE5" i="1"/>
  <c r="L5" i="6" s="1"/>
  <c r="I13" i="4"/>
  <c r="BE13" i="1"/>
  <c r="L13" i="6" s="1"/>
  <c r="I23" i="4"/>
  <c r="BE23" i="1"/>
  <c r="L23" i="6" s="1"/>
  <c r="AE17" i="1"/>
  <c r="AE25" i="1"/>
  <c r="AH25" i="1" s="1"/>
  <c r="AE10" i="1"/>
  <c r="AE26" i="1"/>
  <c r="AE11" i="1"/>
  <c r="AH11" i="1" s="1"/>
  <c r="AE19" i="1"/>
  <c r="AH19" i="1" s="1"/>
  <c r="AK19" i="1" s="1"/>
  <c r="BF19" i="1" s="1"/>
  <c r="M19" i="6" s="1"/>
  <c r="AE16" i="1"/>
  <c r="AH16" i="1" s="1"/>
  <c r="AK16" i="1" s="1"/>
  <c r="BF16" i="1" s="1"/>
  <c r="M16" i="6" s="1"/>
  <c r="AE24" i="1"/>
  <c r="AH24" i="1" s="1"/>
  <c r="AE3" i="1"/>
  <c r="AB29" i="1"/>
  <c r="AE29" i="1" s="1"/>
  <c r="AH29" i="1" s="1"/>
  <c r="AA38" i="1"/>
  <c r="AE21" i="1"/>
  <c r="AE20" i="1"/>
  <c r="AH20" i="1" s="1"/>
  <c r="AE28" i="1"/>
  <c r="AH28" i="1" s="1"/>
  <c r="AA39" i="1"/>
  <c r="AA36" i="1"/>
  <c r="AE9" i="1"/>
  <c r="AH9" i="1" s="1"/>
  <c r="AE7" i="1"/>
  <c r="AH7" i="1" s="1"/>
  <c r="AE27" i="1"/>
  <c r="AK22" i="1"/>
  <c r="BF22" i="1" s="1"/>
  <c r="M22" i="6" s="1"/>
  <c r="AK13" i="1"/>
  <c r="BF13" i="1" s="1"/>
  <c r="M13" i="6" s="1"/>
  <c r="AK23" i="1"/>
  <c r="BF23" i="1" s="1"/>
  <c r="M23" i="6" s="1"/>
  <c r="AK4" i="1"/>
  <c r="BF4" i="1" s="1"/>
  <c r="M4" i="6" s="1"/>
  <c r="AK33" i="1"/>
  <c r="BF33" i="1" s="1"/>
  <c r="M33" i="6" s="1"/>
  <c r="AK5" i="1"/>
  <c r="BF5" i="1" s="1"/>
  <c r="M5" i="6" s="1"/>
  <c r="AB36" i="1"/>
  <c r="BE33" i="1" l="1"/>
  <c r="L33" i="6" s="1"/>
  <c r="I33" i="4"/>
  <c r="AB39" i="1"/>
  <c r="AB38" i="1"/>
  <c r="AH21" i="1"/>
  <c r="AK21" i="1" s="1"/>
  <c r="BF21" i="1" s="1"/>
  <c r="M21" i="6" s="1"/>
  <c r="AH26" i="1"/>
  <c r="AK26" i="1" s="1"/>
  <c r="BF26" i="1" s="1"/>
  <c r="M26" i="6" s="1"/>
  <c r="AH27" i="1"/>
  <c r="AK27" i="1" s="1"/>
  <c r="BF27" i="1" s="1"/>
  <c r="M27" i="6" s="1"/>
  <c r="AH3" i="1"/>
  <c r="AK3" i="1" s="1"/>
  <c r="BF3" i="1" s="1"/>
  <c r="M3" i="6" s="1"/>
  <c r="AH17" i="1"/>
  <c r="AK17" i="1" s="1"/>
  <c r="BF17" i="1" s="1"/>
  <c r="M17" i="6" s="1"/>
  <c r="AH10" i="1"/>
  <c r="I10" i="4" s="1"/>
  <c r="AH14" i="1"/>
  <c r="AE37" i="1"/>
  <c r="I29" i="4"/>
  <c r="BE29" i="1"/>
  <c r="L29" i="6" s="1"/>
  <c r="I6" i="4"/>
  <c r="BE6" i="1"/>
  <c r="L6" i="6" s="1"/>
  <c r="I7" i="4"/>
  <c r="BE7" i="1"/>
  <c r="L7" i="6" s="1"/>
  <c r="I8" i="4"/>
  <c r="BE8" i="1"/>
  <c r="L8" i="6" s="1"/>
  <c r="I9" i="4"/>
  <c r="BE9" i="1"/>
  <c r="L9" i="6" s="1"/>
  <c r="I11" i="4"/>
  <c r="BE11" i="1"/>
  <c r="L11" i="6" s="1"/>
  <c r="I15" i="4"/>
  <c r="BE15" i="1"/>
  <c r="L15" i="6" s="1"/>
  <c r="I16" i="4"/>
  <c r="BE16" i="1"/>
  <c r="L16" i="6" s="1"/>
  <c r="I17" i="4"/>
  <c r="BE17" i="1"/>
  <c r="L17" i="6" s="1"/>
  <c r="I18" i="4"/>
  <c r="BE18" i="1"/>
  <c r="L18" i="6" s="1"/>
  <c r="AK18" i="1"/>
  <c r="BF18" i="1" s="1"/>
  <c r="M18" i="6" s="1"/>
  <c r="I19" i="4"/>
  <c r="BE19" i="1"/>
  <c r="L19" i="6" s="1"/>
  <c r="I20" i="4"/>
  <c r="BE20" i="1"/>
  <c r="L20" i="6" s="1"/>
  <c r="I21" i="4"/>
  <c r="BE21" i="1"/>
  <c r="L21" i="6" s="1"/>
  <c r="I22" i="4"/>
  <c r="BE22" i="1"/>
  <c r="L22" i="6" s="1"/>
  <c r="I24" i="4"/>
  <c r="BE24" i="1"/>
  <c r="L24" i="6" s="1"/>
  <c r="AK24" i="1"/>
  <c r="BF24" i="1" s="1"/>
  <c r="M24" i="6" s="1"/>
  <c r="I25" i="4"/>
  <c r="BE25" i="1"/>
  <c r="L25" i="6" s="1"/>
  <c r="AK25" i="1"/>
  <c r="BF25" i="1" s="1"/>
  <c r="M25" i="6" s="1"/>
  <c r="I26" i="4"/>
  <c r="BE26" i="1"/>
  <c r="L26" i="6" s="1"/>
  <c r="I27" i="4"/>
  <c r="BE27" i="1"/>
  <c r="L27" i="6" s="1"/>
  <c r="I28" i="4"/>
  <c r="BE28" i="1"/>
  <c r="L28" i="6" s="1"/>
  <c r="I2" i="4"/>
  <c r="BE2" i="1"/>
  <c r="L2" i="6" s="1"/>
  <c r="AK2" i="1"/>
  <c r="BF2" i="1" s="1"/>
  <c r="M2" i="6" s="1"/>
  <c r="AB35" i="1"/>
  <c r="AB37" i="1"/>
  <c r="AK15" i="1"/>
  <c r="BF15" i="1" s="1"/>
  <c r="M15" i="6" s="1"/>
  <c r="AK11" i="1"/>
  <c r="BF11" i="1" s="1"/>
  <c r="M11" i="6" s="1"/>
  <c r="AK7" i="1"/>
  <c r="BF7" i="1" s="1"/>
  <c r="M7" i="6" s="1"/>
  <c r="AK28" i="1"/>
  <c r="BF28" i="1" s="1"/>
  <c r="M28" i="6" s="1"/>
  <c r="AE38" i="1"/>
  <c r="AK29" i="1"/>
  <c r="BF29" i="1" s="1"/>
  <c r="M29" i="6" s="1"/>
  <c r="AK6" i="1"/>
  <c r="BF6" i="1" s="1"/>
  <c r="M6" i="6" s="1"/>
  <c r="AE36" i="1"/>
  <c r="AE35" i="1"/>
  <c r="AE39" i="1"/>
  <c r="AK9" i="1"/>
  <c r="BF9" i="1" s="1"/>
  <c r="M9" i="6" s="1"/>
  <c r="AK20" i="1"/>
  <c r="BF20" i="1" s="1"/>
  <c r="M20" i="6" s="1"/>
  <c r="AK12" i="1"/>
  <c r="BF12" i="1" s="1"/>
  <c r="M12" i="6" s="1"/>
  <c r="I12" i="4"/>
  <c r="AH38" i="1"/>
  <c r="AH39" i="1"/>
  <c r="AH37" i="1"/>
  <c r="AH36" i="1"/>
  <c r="AH35" i="1"/>
  <c r="I3" i="4" l="1"/>
  <c r="BE3" i="1"/>
  <c r="L3" i="6" s="1"/>
  <c r="BE10" i="1"/>
  <c r="L10" i="6" s="1"/>
  <c r="AK10" i="1"/>
  <c r="BF10" i="1" s="1"/>
  <c r="M10" i="6" s="1"/>
  <c r="AK14" i="1"/>
  <c r="BF14" i="1" s="1"/>
  <c r="M14" i="6" s="1"/>
  <c r="BE14" i="1"/>
  <c r="L14" i="6" s="1"/>
  <c r="I14" i="4"/>
</calcChain>
</file>

<file path=xl/comments1.xml><?xml version="1.0" encoding="utf-8"?>
<comments xmlns="http://schemas.openxmlformats.org/spreadsheetml/2006/main">
  <authors>
    <author>Mark Anderson</author>
  </authors>
  <commentList>
    <comment ref="AB1" authorId="0">
      <text>
        <r>
          <rPr>
            <b/>
            <sz val="8"/>
            <color indexed="81"/>
            <rFont val="Tahoma"/>
            <charset val="1"/>
          </rPr>
          <t>Mark Anderson:</t>
        </r>
        <r>
          <rPr>
            <sz val="8"/>
            <color indexed="81"/>
            <rFont val="Tahoma"/>
            <charset val="1"/>
          </rPr>
          <t xml:space="preserve">
Should NOT exceed 50! If so, indicates too large an ICF.</t>
        </r>
      </text>
    </comment>
  </commentList>
</comments>
</file>

<file path=xl/sharedStrings.xml><?xml version="1.0" encoding="utf-8"?>
<sst xmlns="http://schemas.openxmlformats.org/spreadsheetml/2006/main" count="91" uniqueCount="84">
  <si>
    <t>#</t>
  </si>
  <si>
    <t>Student Name</t>
  </si>
  <si>
    <t>RIN #</t>
  </si>
  <si>
    <t>A</t>
  </si>
  <si>
    <t>92-100</t>
  </si>
  <si>
    <t>A-</t>
  </si>
  <si>
    <t>89-91.99</t>
  </si>
  <si>
    <t>B+</t>
  </si>
  <si>
    <t>86-88.99</t>
  </si>
  <si>
    <t>83-85.99</t>
  </si>
  <si>
    <t>B-</t>
  </si>
  <si>
    <t>80-82.99</t>
  </si>
  <si>
    <t>C+</t>
  </si>
  <si>
    <t>77-79.99</t>
  </si>
  <si>
    <t>C</t>
  </si>
  <si>
    <t>74-76.99</t>
  </si>
  <si>
    <t>C-</t>
  </si>
  <si>
    <t>71-73.99</t>
  </si>
  <si>
    <t>D+</t>
  </si>
  <si>
    <t>D</t>
  </si>
  <si>
    <t>60-67.99</t>
  </si>
  <si>
    <t>statistics</t>
  </si>
  <si>
    <t>min</t>
  </si>
  <si>
    <t>max</t>
  </si>
  <si>
    <t>stddev</t>
  </si>
  <si>
    <t>avg</t>
  </si>
  <si>
    <t>median</t>
  </si>
  <si>
    <t>Mini project &amp; Milestone 1 highlighting is for grades &lt;75 suggesting Early Warning</t>
  </si>
  <si>
    <t>Calc ICF</t>
  </si>
  <si>
    <t>NOTES</t>
  </si>
  <si>
    <t>While the syllabus calls for ICF as a multiplier, sometimes its easier to think about it in terms of an adder or deduct based on performance.</t>
  </si>
  <si>
    <t>PLEASE SIGN IN NEXT TO YOUR NAME</t>
  </si>
  <si>
    <t>DATE</t>
  </si>
  <si>
    <t>SECTION</t>
  </si>
  <si>
    <t>INSTRUCTOR</t>
  </si>
  <si>
    <t>ICF (pts)</t>
  </si>
  <si>
    <t>Mini Team # and Team columns let you group/sort the students.</t>
  </si>
  <si>
    <t>Enter Mini-Project, Ms1, Ms2 and MS3 normalized to 100 points. Enter Quiz and Attendance scores as actual values, not normalized to 100%.</t>
  </si>
  <si>
    <t>Enter EITHER a +/- number for ICF(points) OR a multiplier for ICF(multiplier) to determine individual contribution factoring</t>
  </si>
  <si>
    <t>If you choose to enter ICF(points it will calculate the equivalent ICF(multiplier).</t>
  </si>
  <si>
    <t>B</t>
  </si>
  <si>
    <t>68-70.99</t>
  </si>
  <si>
    <t>Mini-Proj Total</t>
  </si>
  <si>
    <t>Overall Team
 Project</t>
  </si>
  <si>
    <t>First Name</t>
  </si>
  <si>
    <t>Last
Name</t>
  </si>
  <si>
    <t>Mini Project Team 
#</t>
  </si>
  <si>
    <t>email</t>
  </si>
  <si>
    <t>Skills</t>
  </si>
  <si>
    <t>Team</t>
  </si>
  <si>
    <t>Peer 
Eval</t>
  </si>
  <si>
    <t>Team 
with ICF
(out of 50)</t>
  </si>
  <si>
    <t>Milestone 3</t>
  </si>
  <si>
    <t>Milestone 1</t>
  </si>
  <si>
    <t>Excellent</t>
  </si>
  <si>
    <t>Good</t>
  </si>
  <si>
    <t>Average</t>
  </si>
  <si>
    <t>Failed</t>
  </si>
  <si>
    <t>F</t>
  </si>
  <si>
    <t>0-59.99</t>
  </si>
  <si>
    <t>Grade letter</t>
  </si>
  <si>
    <t>0-100</t>
  </si>
  <si>
    <t>0-4</t>
  </si>
  <si>
    <t>Meaning</t>
  </si>
  <si>
    <t>Passed</t>
  </si>
  <si>
    <t>Username</t>
  </si>
  <si>
    <t>Quizzes (from LMS
out of 10)</t>
  </si>
  <si>
    <t>Mini-Project Memo [Total Pts: 100] |37830</t>
  </si>
  <si>
    <t>Mini-Project Competition [Total Pts: 100] |37829</t>
  </si>
  <si>
    <t>Mini-Project Presentation [Total Pts: 100] |37831</t>
  </si>
  <si>
    <t>Milestone 1-Presentation [Total Pts: 100] |37835</t>
  </si>
  <si>
    <t>Project team [Total Pts: 0] |37875</t>
  </si>
  <si>
    <t>Milestone 1-Memo [Total Pts: 100] |37828</t>
  </si>
  <si>
    <t>Milestone 2 [Total Pts: 100] |37833</t>
  </si>
  <si>
    <t>Milestone 3-Presentation [Total Pts: 100] |37834</t>
  </si>
  <si>
    <t>Milestone 3-Report [Total Pts: 100] |37832</t>
  </si>
  <si>
    <t>Indiv Contribution Multiplier [Total Pts: 0] |37844</t>
  </si>
  <si>
    <t>Attendance [Total Pts: 10] |37882</t>
  </si>
  <si>
    <t>Final Points [Total Pts: 100] |37864</t>
  </si>
  <si>
    <t>Letter Grade [Total Pts: 0] |37861</t>
  </si>
  <si>
    <t>Class [Total Pts: 0] |37890</t>
  </si>
  <si>
    <t>Major [Total Pts: 0] |37879</t>
  </si>
  <si>
    <t>Pass safety? [Total Pts: 0] |37863</t>
  </si>
  <si>
    <t>Team project should NOT exceed 50! If so, its highlighed. This is caused by too large an ICF.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</si>
</sst>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57">
    <xf numFmtId="0" fontId="0" fillId="0" borderId="0" xfId="0"/>
    <xf numFmtId="0" fontId="18" fillId="0" borderId="0" xfId="0" applyFont="1"/>
    <xf numFmtId="0" fontId="0" fillId="0" borderId="10" xfId="0" applyBorder="1"/>
    <xf numFmtId="0" fontId="19" fillId="0" borderId="11" xfId="0" applyFont="1" applyFill="1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 horizontal="left"/>
    </xf>
    <xf numFmtId="2" fontId="18" fillId="0" borderId="0" xfId="0" applyNumberFormat="1" applyFont="1"/>
    <xf numFmtId="2" fontId="18" fillId="0" borderId="0" xfId="0" applyNumberFormat="1" applyFont="1" applyAlignment="1">
      <alignment horizontal="right"/>
    </xf>
    <xf numFmtId="0" fontId="1" fillId="5" borderId="0" xfId="4"/>
    <xf numFmtId="0" fontId="16" fillId="5" borderId="0" xfId="4" applyFont="1"/>
    <xf numFmtId="0" fontId="23" fillId="0" borderId="12" xfId="0" applyFont="1" applyBorder="1"/>
    <xf numFmtId="0" fontId="24" fillId="0" borderId="0" xfId="0" applyFont="1"/>
    <xf numFmtId="0" fontId="25" fillId="0" borderId="0" xfId="0" applyFont="1"/>
    <xf numFmtId="0" fontId="0" fillId="0" borderId="12" xfId="0" applyBorder="1"/>
    <xf numFmtId="0" fontId="0" fillId="0" borderId="0" xfId="0" applyBorder="1"/>
    <xf numFmtId="0" fontId="26" fillId="0" borderId="0" xfId="0" applyFont="1" applyAlignment="1">
      <alignment horizontal="center"/>
    </xf>
    <xf numFmtId="0" fontId="25" fillId="0" borderId="12" xfId="0" applyFont="1" applyBorder="1" applyAlignment="1">
      <alignment horizontal="left"/>
    </xf>
    <xf numFmtId="0" fontId="0" fillId="0" borderId="0" xfId="0" applyFont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10" fontId="18" fillId="0" borderId="11" xfId="0" applyNumberFormat="1" applyFont="1" applyBorder="1" applyAlignment="1">
      <alignment horizontal="center" wrapText="1"/>
    </xf>
    <xf numFmtId="0" fontId="18" fillId="0" borderId="0" xfId="0" applyFont="1" applyAlignment="1">
      <alignment wrapText="1"/>
    </xf>
    <xf numFmtId="9" fontId="18" fillId="0" borderId="11" xfId="0" applyNumberFormat="1" applyFont="1" applyBorder="1" applyAlignment="1">
      <alignment horizontal="left" wrapText="1"/>
    </xf>
    <xf numFmtId="10" fontId="0" fillId="0" borderId="0" xfId="0" applyNumberFormat="1"/>
    <xf numFmtId="0" fontId="26" fillId="0" borderId="0" xfId="0" applyFont="1" applyAlignment="1">
      <alignment horizontal="center"/>
    </xf>
    <xf numFmtId="1" fontId="19" fillId="0" borderId="11" xfId="0" applyNumberFormat="1" applyFont="1" applyFill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25" fillId="0" borderId="0" xfId="0" applyNumberFormat="1" applyFont="1"/>
    <xf numFmtId="1" fontId="0" fillId="0" borderId="0" xfId="43" applyNumberFormat="1" applyFont="1"/>
    <xf numFmtId="2" fontId="0" fillId="0" borderId="0" xfId="0" applyNumberFormat="1"/>
    <xf numFmtId="0" fontId="18" fillId="0" borderId="12" xfId="0" applyFont="1" applyBorder="1" applyAlignment="1">
      <alignment horizontal="center"/>
    </xf>
    <xf numFmtId="0" fontId="0" fillId="0" borderId="0" xfId="0" applyFill="1" applyBorder="1"/>
    <xf numFmtId="164" fontId="0" fillId="0" borderId="0" xfId="0" applyNumberFormat="1"/>
    <xf numFmtId="165" fontId="0" fillId="0" borderId="0" xfId="0" applyNumberFormat="1"/>
    <xf numFmtId="10" fontId="18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2" fontId="18" fillId="0" borderId="0" xfId="0" applyNumberFormat="1" applyFont="1" applyAlignment="1">
      <alignment wrapText="1"/>
    </xf>
    <xf numFmtId="0" fontId="0" fillId="0" borderId="10" xfId="0" applyFont="1" applyBorder="1"/>
    <xf numFmtId="2" fontId="0" fillId="0" borderId="0" xfId="0" applyNumberFormat="1" applyFont="1"/>
    <xf numFmtId="164" fontId="0" fillId="0" borderId="0" xfId="0" applyNumberFormat="1" applyFont="1"/>
    <xf numFmtId="164" fontId="0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wrapText="1"/>
    </xf>
    <xf numFmtId="2" fontId="18" fillId="0" borderId="16" xfId="0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3" xfId="0" applyFont="1" applyBorder="1"/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20" fillId="0" borderId="12" xfId="0" applyFont="1" applyBorder="1"/>
    <xf numFmtId="0" fontId="0" fillId="0" borderId="0" xfId="0" applyNumberFormat="1"/>
    <xf numFmtId="0" fontId="26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Normal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'Data for Chart'!$A$1</c:f>
              <c:strCache>
                <c:ptCount val="1"/>
                <c:pt idx="0">
                  <c:v>First Name</c:v>
                </c:pt>
              </c:strCache>
            </c:strRef>
          </c:tx>
          <c:val>
            <c:numRef>
              <c:f>'Data for Chart'!$A$2:$A$33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for Chart'!$C$1</c:f>
              <c:strCache>
                <c:ptCount val="1"/>
                <c:pt idx="0">
                  <c:v>Mini-Proj Total</c:v>
                </c:pt>
              </c:strCache>
            </c:strRef>
          </c:tx>
          <c:val>
            <c:numRef>
              <c:f>'Data for Chart'!$C$2:$C$33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'Data for Chart'!$D$1</c:f>
              <c:strCache>
                <c:ptCount val="1"/>
                <c:pt idx="0">
                  <c:v>Milestone 1</c:v>
                </c:pt>
              </c:strCache>
            </c:strRef>
          </c:tx>
          <c:val>
            <c:numRef>
              <c:f>'Data for Chart'!$D$2:$D$33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for Chart'!$E$1</c:f>
              <c:strCache>
                <c:ptCount val="1"/>
                <c:pt idx="0">
                  <c:v>Milestone 2 [Total Pts: 100] |37833</c:v>
                </c:pt>
              </c:strCache>
            </c:strRef>
          </c:tx>
          <c:val>
            <c:numRef>
              <c:f>'Data for Chart'!$E$2:$E$33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'Data for Chart'!$F$1</c:f>
              <c:strCache>
                <c:ptCount val="1"/>
                <c:pt idx="0">
                  <c:v>Milestone 3</c:v>
                </c:pt>
              </c:strCache>
            </c:strRef>
          </c:tx>
          <c:val>
            <c:numRef>
              <c:f>'Data for Chart'!$F$2:$F$33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'Data for Chart'!$G$1</c:f>
              <c:strCache>
                <c:ptCount val="1"/>
                <c:pt idx="0">
                  <c:v>Quizzes (from LMS
out of 10)</c:v>
                </c:pt>
              </c:strCache>
            </c:strRef>
          </c:tx>
          <c:val>
            <c:numRef>
              <c:f>'Data for Chart'!$G$2:$G$33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 for Chart'!$H$1</c:f>
              <c:strCache>
                <c:ptCount val="1"/>
                <c:pt idx="0">
                  <c:v>Attendance [Total Pts: 10] |37882</c:v>
                </c:pt>
              </c:strCache>
            </c:strRef>
          </c:tx>
          <c:val>
            <c:numRef>
              <c:f>'Data for Chart'!$H$2:$H$33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'Data for Chart'!$I$1</c:f>
              <c:strCache>
                <c:ptCount val="1"/>
                <c:pt idx="0">
                  <c:v>Final Points [Total Pts: 100] |37864</c:v>
                </c:pt>
              </c:strCache>
            </c:strRef>
          </c:tx>
          <c:val>
            <c:numRef>
              <c:f>'Data for Chart'!$I$2:$I$33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62656"/>
        <c:axId val="146407808"/>
      </c:lineChart>
      <c:catAx>
        <c:axId val="14626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407808"/>
        <c:crosses val="autoZero"/>
        <c:auto val="1"/>
        <c:lblAlgn val="ctr"/>
        <c:lblOffset val="100"/>
        <c:noMultiLvlLbl val="0"/>
      </c:catAx>
      <c:valAx>
        <c:axId val="14640780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262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24</xdr:col>
      <xdr:colOff>409575</xdr:colOff>
      <xdr:row>45</xdr:row>
      <xdr:rowOff>85725</xdr:rowOff>
    </xdr:to>
    <xdr:graphicFrame macro="">
      <xdr:nvGraphicFramePr>
        <xdr:cNvPr id="30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48"/>
  <sheetViews>
    <sheetView tabSelected="1" zoomScaleNormal="100" workbookViewId="0">
      <selection activeCell="B2" sqref="B2"/>
    </sheetView>
  </sheetViews>
  <sheetFormatPr defaultRowHeight="12.75" x14ac:dyDescent="0.2"/>
  <cols>
    <col min="1" max="1" width="3.7109375" customWidth="1"/>
    <col min="2" max="2" width="10.28515625" bestFit="1" customWidth="1"/>
    <col min="3" max="3" width="10.42578125" bestFit="1" customWidth="1"/>
    <col min="4" max="4" width="7.7109375" bestFit="1" customWidth="1"/>
    <col min="5" max="10" width="7.7109375" customWidth="1"/>
    <col min="11" max="11" width="10.5703125" customWidth="1"/>
    <col min="13" max="13" width="13.140625" customWidth="1"/>
    <col min="14" max="14" width="10.140625" customWidth="1"/>
    <col min="15" max="15" width="11.5703125" bestFit="1" customWidth="1"/>
    <col min="16" max="18" width="11.5703125" customWidth="1"/>
    <col min="19" max="19" width="11.28515625" bestFit="1" customWidth="1"/>
    <col min="20" max="20" width="10.5703125" customWidth="1"/>
    <col min="21" max="21" width="11.5703125" bestFit="1" customWidth="1"/>
    <col min="22" max="22" width="10" customWidth="1"/>
    <col min="23" max="27" width="11.5703125" customWidth="1"/>
    <col min="28" max="31" width="14.28515625" customWidth="1"/>
    <col min="33" max="33" width="11" customWidth="1"/>
    <col min="34" max="34" width="18.140625" customWidth="1"/>
    <col min="35" max="35" width="3.7109375" customWidth="1"/>
    <col min="36" max="36" width="16.28515625" customWidth="1"/>
    <col min="37" max="37" width="8" customWidth="1"/>
    <col min="38" max="38" width="10.140625" customWidth="1"/>
    <col min="40" max="40" width="15.5703125" bestFit="1" customWidth="1"/>
    <col min="46" max="46" width="10.140625" bestFit="1" customWidth="1"/>
    <col min="52" max="52" width="13" customWidth="1"/>
    <col min="53" max="53" width="12.42578125" bestFit="1" customWidth="1"/>
    <col min="54" max="54" width="12.42578125" customWidth="1"/>
    <col min="55" max="55" width="12.140625" customWidth="1"/>
    <col min="56" max="56" width="11.42578125" customWidth="1"/>
    <col min="58" max="58" width="6.5703125" bestFit="1" customWidth="1"/>
  </cols>
  <sheetData>
    <row r="1" spans="1:58" s="26" customFormat="1" ht="102" x14ac:dyDescent="0.2">
      <c r="A1" s="22" t="s">
        <v>0</v>
      </c>
      <c r="B1" s="23" t="s">
        <v>44</v>
      </c>
      <c r="C1" s="23" t="s">
        <v>45</v>
      </c>
      <c r="D1" s="23" t="s">
        <v>46</v>
      </c>
      <c r="E1" s="23" t="s">
        <v>68</v>
      </c>
      <c r="F1" s="27">
        <v>0.1</v>
      </c>
      <c r="G1" s="26" t="s">
        <v>69</v>
      </c>
      <c r="H1" s="27">
        <v>0.3</v>
      </c>
      <c r="I1" s="26" t="s">
        <v>67</v>
      </c>
      <c r="J1" s="27">
        <v>0.6</v>
      </c>
      <c r="K1" s="24" t="s">
        <v>42</v>
      </c>
      <c r="L1" s="25">
        <v>0.25</v>
      </c>
      <c r="M1" s="25" t="s">
        <v>71</v>
      </c>
      <c r="N1" s="24" t="s">
        <v>70</v>
      </c>
      <c r="O1" s="25">
        <v>0.4</v>
      </c>
      <c r="P1" s="25" t="s">
        <v>72</v>
      </c>
      <c r="Q1" s="25">
        <v>0.6</v>
      </c>
      <c r="R1" s="25" t="s">
        <v>53</v>
      </c>
      <c r="S1" s="25">
        <v>0.1</v>
      </c>
      <c r="T1" s="24" t="s">
        <v>73</v>
      </c>
      <c r="U1" s="25">
        <v>0.15</v>
      </c>
      <c r="V1" s="25" t="s">
        <v>74</v>
      </c>
      <c r="W1" s="25">
        <v>0.4</v>
      </c>
      <c r="X1" s="25" t="s">
        <v>75</v>
      </c>
      <c r="Y1" s="25">
        <v>0.6</v>
      </c>
      <c r="Z1" s="25" t="s">
        <v>52</v>
      </c>
      <c r="AA1" s="25">
        <v>0.25</v>
      </c>
      <c r="AB1" s="24" t="s">
        <v>43</v>
      </c>
      <c r="AC1" s="24" t="s">
        <v>35</v>
      </c>
      <c r="AD1" s="24" t="s">
        <v>76</v>
      </c>
      <c r="AE1" s="24" t="s">
        <v>51</v>
      </c>
      <c r="AF1" s="24" t="s">
        <v>66</v>
      </c>
      <c r="AG1" s="24" t="s">
        <v>77</v>
      </c>
      <c r="AH1" s="24" t="s">
        <v>78</v>
      </c>
      <c r="AI1" s="22" t="s">
        <v>0</v>
      </c>
      <c r="AJ1" s="23" t="s">
        <v>1</v>
      </c>
      <c r="AK1" s="26" t="s">
        <v>79</v>
      </c>
      <c r="AL1" s="47" t="s">
        <v>2</v>
      </c>
      <c r="AM1" s="26" t="s">
        <v>28</v>
      </c>
      <c r="AN1" s="1" t="s">
        <v>47</v>
      </c>
      <c r="AO1" s="26" t="s">
        <v>80</v>
      </c>
      <c r="AP1" s="26" t="s">
        <v>81</v>
      </c>
      <c r="AQ1" s="26" t="s">
        <v>82</v>
      </c>
      <c r="AR1" s="1" t="s">
        <v>48</v>
      </c>
      <c r="AS1" s="26" t="s">
        <v>50</v>
      </c>
      <c r="AT1" s="1" t="s">
        <v>65</v>
      </c>
      <c r="AU1" s="26" t="str">
        <f>E1</f>
        <v>Mini-Project Competition [Total Pts: 100] |37829</v>
      </c>
      <c r="AV1" s="26" t="str">
        <f>G1</f>
        <v>Mini-Project Presentation [Total Pts: 100] |37831</v>
      </c>
      <c r="AW1" s="26" t="str">
        <f>I1</f>
        <v>Mini-Project Memo [Total Pts: 100] |37830</v>
      </c>
      <c r="AX1" s="26" t="str">
        <f>N1</f>
        <v>Milestone 1-Presentation [Total Pts: 100] |37835</v>
      </c>
      <c r="AY1" s="26" t="str">
        <f>P1</f>
        <v>Milestone 1-Memo [Total Pts: 100] |37828</v>
      </c>
      <c r="AZ1" s="26" t="str">
        <f>T1</f>
        <v>Milestone 2 [Total Pts: 100] |37833</v>
      </c>
      <c r="BA1" s="40" t="str">
        <f>V1</f>
        <v>Milestone 3-Presentation [Total Pts: 100] |37834</v>
      </c>
      <c r="BB1" s="42" t="str">
        <f>X1</f>
        <v>Milestone 3-Report [Total Pts: 100] |37832</v>
      </c>
      <c r="BC1" s="26" t="str">
        <f>AD1</f>
        <v>Indiv Contribution Multiplier [Total Pts: 0] |37844</v>
      </c>
      <c r="BD1" s="26" t="str">
        <f>AG1</f>
        <v>Attendance [Total Pts: 10] |37882</v>
      </c>
      <c r="BE1" s="26" t="str">
        <f>AH1</f>
        <v>Final Points [Total Pts: 100] |37864</v>
      </c>
      <c r="BF1" s="26" t="str">
        <f>AK1</f>
        <v>Letter Grade [Total Pts: 0] |37861</v>
      </c>
    </row>
    <row r="2" spans="1:58" x14ac:dyDescent="0.2">
      <c r="A2" s="2">
        <v>1</v>
      </c>
      <c r="B2" s="3"/>
      <c r="C2" s="3"/>
      <c r="D2" s="3"/>
      <c r="E2" s="30"/>
      <c r="F2" s="5">
        <f t="shared" ref="F2:L29" si="0">E2*F$1</f>
        <v>0</v>
      </c>
      <c r="G2" s="3"/>
      <c r="H2" s="5">
        <f t="shared" si="0"/>
        <v>0</v>
      </c>
      <c r="I2" s="3"/>
      <c r="J2" s="5">
        <f t="shared" si="0"/>
        <v>0</v>
      </c>
      <c r="K2" s="31">
        <f>F2+H2+J2</f>
        <v>0</v>
      </c>
      <c r="L2" s="5">
        <f t="shared" si="0"/>
        <v>0</v>
      </c>
      <c r="M2" s="32"/>
      <c r="N2" s="5"/>
      <c r="O2" s="5">
        <f t="shared" ref="O2:Q29" si="1">N2*O$1</f>
        <v>0</v>
      </c>
      <c r="P2" s="5"/>
      <c r="Q2" s="5">
        <f t="shared" si="1"/>
        <v>0</v>
      </c>
      <c r="R2" s="5">
        <f>O2+Q2</f>
        <v>0</v>
      </c>
      <c r="S2" s="5">
        <f t="shared" ref="S2:S33" si="2">R2*S$1</f>
        <v>0</v>
      </c>
      <c r="T2" s="4"/>
      <c r="U2" s="5">
        <f t="shared" ref="U2:U29" si="3">T2*U$1</f>
        <v>0</v>
      </c>
      <c r="V2" s="5"/>
      <c r="W2" s="5">
        <f t="shared" ref="W2:W33" si="4">V2*W$1</f>
        <v>0</v>
      </c>
      <c r="X2" s="5"/>
      <c r="Y2" s="5">
        <f t="shared" ref="Y2:Y33" si="5">X2*Y$1</f>
        <v>0</v>
      </c>
      <c r="Z2" s="5">
        <f>W2+Y2</f>
        <v>0</v>
      </c>
      <c r="AA2" s="5">
        <f t="shared" ref="AA2:AA33" si="6">Z2*AA$1</f>
        <v>0</v>
      </c>
      <c r="AB2" s="5">
        <f>S2+U2+AA2</f>
        <v>0</v>
      </c>
      <c r="AC2" s="4"/>
      <c r="AD2" s="4"/>
      <c r="AE2" s="4">
        <f>IF(AD2,AD2*(AB2),AB2+AC2)</f>
        <v>0</v>
      </c>
      <c r="AF2" s="4"/>
      <c r="AG2" s="4"/>
      <c r="AH2" s="5">
        <f>L2+AE2+(1.5*AF2)+AG2</f>
        <v>0</v>
      </c>
      <c r="AI2" s="2">
        <v>1</v>
      </c>
      <c r="AJ2" s="3" t="str">
        <f t="shared" ref="AJ2:AJ29" si="7">IF(ISBLANK(B2),"",B2)</f>
        <v/>
      </c>
      <c r="AK2" s="46" t="str">
        <f>IF(AH2&lt;&gt;"",LOOKUP(AH2,{0,60,68,71,74,77,80,83,86,89,92},{"F","D","D+","C-","C","C+","B-","B","B+","A-","A"}),"NA")</f>
        <v>F</v>
      </c>
      <c r="AL2" s="49"/>
      <c r="AM2" s="52">
        <f>IF((AC2), (AB2+AC2)/(AB2),IF(AD2&lt;&gt;0,AD2,1))</f>
        <v>1</v>
      </c>
      <c r="AN2" s="49"/>
      <c r="AO2" s="49"/>
      <c r="AP2" s="49"/>
      <c r="AS2" s="37"/>
      <c r="AU2" s="26">
        <f t="shared" ref="AU2:AU29" si="8">E2</f>
        <v>0</v>
      </c>
      <c r="AV2" s="26">
        <f t="shared" ref="AV2:AV29" si="9">G2</f>
        <v>0</v>
      </c>
      <c r="AW2" s="26">
        <f t="shared" ref="AW2:AW29" si="10">I2</f>
        <v>0</v>
      </c>
      <c r="AX2" s="35">
        <f>N2</f>
        <v>0</v>
      </c>
      <c r="AY2" s="35">
        <f>P2</f>
        <v>0</v>
      </c>
      <c r="AZ2" s="41">
        <f t="shared" ref="AZ2:AZ29" si="11">T2</f>
        <v>0</v>
      </c>
      <c r="BA2" s="41">
        <f t="shared" ref="BA2:BA29" si="12">Z2</f>
        <v>0</v>
      </c>
      <c r="BB2" s="41">
        <f t="shared" ref="BB2:BB29" si="13">X2</f>
        <v>0</v>
      </c>
      <c r="BC2" s="35">
        <f>AM2</f>
        <v>1</v>
      </c>
      <c r="BD2" s="35">
        <f>AG2</f>
        <v>0</v>
      </c>
      <c r="BE2" s="35">
        <f>AH2</f>
        <v>0</v>
      </c>
      <c r="BF2" s="38" t="str">
        <f>AK2</f>
        <v>F</v>
      </c>
    </row>
    <row r="3" spans="1:58" x14ac:dyDescent="0.2">
      <c r="A3" s="2">
        <v>2</v>
      </c>
      <c r="B3" s="3"/>
      <c r="C3" s="3"/>
      <c r="D3" s="3"/>
      <c r="E3" s="30"/>
      <c r="F3" s="5">
        <f t="shared" si="0"/>
        <v>0</v>
      </c>
      <c r="G3" s="3"/>
      <c r="H3" s="5">
        <f t="shared" si="0"/>
        <v>0</v>
      </c>
      <c r="I3" s="3"/>
      <c r="J3" s="5">
        <f t="shared" si="0"/>
        <v>0</v>
      </c>
      <c r="K3" s="31">
        <f t="shared" ref="K3:K33" si="14">F3+H3+J3</f>
        <v>0</v>
      </c>
      <c r="L3" s="5">
        <f t="shared" si="0"/>
        <v>0</v>
      </c>
      <c r="M3" s="32"/>
      <c r="N3" s="5"/>
      <c r="O3" s="5">
        <f t="shared" si="1"/>
        <v>0</v>
      </c>
      <c r="P3" s="5"/>
      <c r="Q3" s="5">
        <f t="shared" si="1"/>
        <v>0</v>
      </c>
      <c r="R3" s="5">
        <f t="shared" ref="R3:R33" si="15">O3+Q3</f>
        <v>0</v>
      </c>
      <c r="S3" s="5">
        <f t="shared" si="2"/>
        <v>0</v>
      </c>
      <c r="T3" s="4"/>
      <c r="U3" s="5">
        <f t="shared" si="3"/>
        <v>0</v>
      </c>
      <c r="V3" s="5"/>
      <c r="W3" s="5">
        <f t="shared" si="4"/>
        <v>0</v>
      </c>
      <c r="X3" s="5"/>
      <c r="Y3" s="5">
        <f t="shared" si="5"/>
        <v>0</v>
      </c>
      <c r="Z3" s="5">
        <f t="shared" ref="Z3:Z33" si="16">W3+Y3</f>
        <v>0</v>
      </c>
      <c r="AA3" s="5">
        <f t="shared" si="6"/>
        <v>0</v>
      </c>
      <c r="AB3" s="5">
        <f t="shared" ref="AB3:AB33" si="17">S3+U3+AA3</f>
        <v>0</v>
      </c>
      <c r="AC3" s="4"/>
      <c r="AD3" s="4"/>
      <c r="AE3" s="4">
        <f>IF(AD3,AD3*(AB3),AB3+AC3)</f>
        <v>0</v>
      </c>
      <c r="AF3" s="4"/>
      <c r="AG3" s="4"/>
      <c r="AH3" s="5">
        <f t="shared" ref="AH3:AH33" si="18">L3+AE3+(1.5*AF3)+AG3</f>
        <v>0</v>
      </c>
      <c r="AI3" s="2">
        <v>2</v>
      </c>
      <c r="AJ3" s="3" t="str">
        <f t="shared" si="7"/>
        <v/>
      </c>
      <c r="AK3" s="46" t="str">
        <f>IF(AH3&lt;&gt;"",LOOKUP(AH3,{0,60,68,71,74,77,80,83,86,89,92},{"F","D","D+","C-","C","C+","B-","B","B+","A-","A"}),"NA")</f>
        <v>F</v>
      </c>
      <c r="AL3" s="49"/>
      <c r="AM3" s="52">
        <f t="shared" ref="AM3:AM33" si="19">IF((AC3), (AB3+AC3)/(AB3),IF(AD3&lt;&gt;0,AD3,1))</f>
        <v>1</v>
      </c>
      <c r="AN3" s="49"/>
      <c r="AO3" s="49"/>
      <c r="AP3" s="49"/>
      <c r="AS3" s="37"/>
      <c r="AU3" s="26">
        <f t="shared" si="8"/>
        <v>0</v>
      </c>
      <c r="AV3" s="26">
        <f t="shared" si="9"/>
        <v>0</v>
      </c>
      <c r="AW3" s="26">
        <f t="shared" si="10"/>
        <v>0</v>
      </c>
      <c r="AX3" s="35">
        <f t="shared" ref="AX3:AX29" si="20">N3</f>
        <v>0</v>
      </c>
      <c r="AY3" s="35">
        <f t="shared" ref="AY3:AY29" si="21">P3</f>
        <v>0</v>
      </c>
      <c r="AZ3" s="41">
        <f t="shared" si="11"/>
        <v>0</v>
      </c>
      <c r="BA3" s="41">
        <f t="shared" si="12"/>
        <v>0</v>
      </c>
      <c r="BB3" s="41">
        <f t="shared" si="13"/>
        <v>0</v>
      </c>
      <c r="BC3" s="35">
        <f t="shared" ref="BC3:BC29" si="22">AM3</f>
        <v>1</v>
      </c>
      <c r="BD3" s="35">
        <f t="shared" ref="BD3:BD29" si="23">AG3</f>
        <v>0</v>
      </c>
      <c r="BE3" s="35">
        <f t="shared" ref="BE3:BE29" si="24">AH3</f>
        <v>0</v>
      </c>
      <c r="BF3" s="38" t="str">
        <f t="shared" ref="BF3:BF29" si="25">AK3</f>
        <v>F</v>
      </c>
    </row>
    <row r="4" spans="1:58" x14ac:dyDescent="0.2">
      <c r="A4" s="2">
        <v>3</v>
      </c>
      <c r="B4" s="3"/>
      <c r="C4" s="3"/>
      <c r="D4" s="3"/>
      <c r="E4" s="30"/>
      <c r="F4" s="5">
        <f t="shared" si="0"/>
        <v>0</v>
      </c>
      <c r="G4" s="3"/>
      <c r="H4" s="5">
        <f t="shared" si="0"/>
        <v>0</v>
      </c>
      <c r="I4" s="3"/>
      <c r="J4" s="5">
        <f t="shared" si="0"/>
        <v>0</v>
      </c>
      <c r="K4" s="31">
        <f t="shared" si="14"/>
        <v>0</v>
      </c>
      <c r="L4" s="5">
        <f t="shared" si="0"/>
        <v>0</v>
      </c>
      <c r="M4" s="32"/>
      <c r="N4" s="5"/>
      <c r="O4" s="5">
        <f t="shared" si="1"/>
        <v>0</v>
      </c>
      <c r="P4" s="5"/>
      <c r="Q4" s="5">
        <f t="shared" si="1"/>
        <v>0</v>
      </c>
      <c r="R4" s="5">
        <f t="shared" si="15"/>
        <v>0</v>
      </c>
      <c r="S4" s="5">
        <f t="shared" si="2"/>
        <v>0</v>
      </c>
      <c r="T4" s="4"/>
      <c r="U4" s="5">
        <f>T4*U$1</f>
        <v>0</v>
      </c>
      <c r="V4" s="5"/>
      <c r="W4" s="5">
        <f t="shared" si="4"/>
        <v>0</v>
      </c>
      <c r="X4" s="5"/>
      <c r="Y4" s="5">
        <f t="shared" si="5"/>
        <v>0</v>
      </c>
      <c r="Z4" s="5">
        <f t="shared" si="16"/>
        <v>0</v>
      </c>
      <c r="AA4" s="5">
        <f t="shared" si="6"/>
        <v>0</v>
      </c>
      <c r="AB4" s="5">
        <f t="shared" si="17"/>
        <v>0</v>
      </c>
      <c r="AC4" s="4"/>
      <c r="AD4" s="4"/>
      <c r="AE4" s="4">
        <f t="shared" ref="AE4:AE33" si="26">IF(AD4,AD4*(AB4),AB4+AC4)</f>
        <v>0</v>
      </c>
      <c r="AF4" s="4"/>
      <c r="AG4" s="4"/>
      <c r="AH4" s="5">
        <f t="shared" si="18"/>
        <v>0</v>
      </c>
      <c r="AI4" s="2">
        <v>3</v>
      </c>
      <c r="AJ4" s="3" t="str">
        <f t="shared" si="7"/>
        <v/>
      </c>
      <c r="AK4" s="46" t="str">
        <f>IF(AH4&lt;&gt;"",LOOKUP(AH4,{0,60,68,71,74,77,80,83,86,89,92},{"F","D","D+","C-","C","C+","B-","B","B+","A-","A"}),"NA")</f>
        <v>F</v>
      </c>
      <c r="AL4" s="49"/>
      <c r="AM4" s="52">
        <f t="shared" si="19"/>
        <v>1</v>
      </c>
      <c r="AN4" s="49"/>
      <c r="AO4" s="49"/>
      <c r="AP4" s="49"/>
      <c r="AS4" s="37"/>
      <c r="AU4" s="26">
        <f t="shared" si="8"/>
        <v>0</v>
      </c>
      <c r="AV4" s="26">
        <f t="shared" si="9"/>
        <v>0</v>
      </c>
      <c r="AW4" s="26">
        <f t="shared" si="10"/>
        <v>0</v>
      </c>
      <c r="AX4" s="35">
        <f t="shared" si="20"/>
        <v>0</v>
      </c>
      <c r="AY4" s="35">
        <f t="shared" si="21"/>
        <v>0</v>
      </c>
      <c r="AZ4" s="41">
        <f t="shared" si="11"/>
        <v>0</v>
      </c>
      <c r="BA4" s="41">
        <f t="shared" si="12"/>
        <v>0</v>
      </c>
      <c r="BB4" s="41">
        <f t="shared" si="13"/>
        <v>0</v>
      </c>
      <c r="BC4" s="35">
        <f t="shared" si="22"/>
        <v>1</v>
      </c>
      <c r="BD4" s="35">
        <f t="shared" si="23"/>
        <v>0</v>
      </c>
      <c r="BE4" s="35">
        <f t="shared" si="24"/>
        <v>0</v>
      </c>
      <c r="BF4" s="38" t="str">
        <f t="shared" si="25"/>
        <v>F</v>
      </c>
    </row>
    <row r="5" spans="1:58" x14ac:dyDescent="0.2">
      <c r="A5" s="2">
        <v>4</v>
      </c>
      <c r="B5" s="3"/>
      <c r="C5" s="3"/>
      <c r="D5" s="3"/>
      <c r="E5" s="30"/>
      <c r="F5" s="5">
        <f t="shared" si="0"/>
        <v>0</v>
      </c>
      <c r="G5" s="3"/>
      <c r="H5" s="5">
        <f t="shared" si="0"/>
        <v>0</v>
      </c>
      <c r="I5" s="3"/>
      <c r="J5" s="5">
        <f t="shared" si="0"/>
        <v>0</v>
      </c>
      <c r="K5" s="31">
        <f t="shared" si="14"/>
        <v>0</v>
      </c>
      <c r="L5" s="5">
        <f t="shared" si="0"/>
        <v>0</v>
      </c>
      <c r="M5" s="32"/>
      <c r="N5" s="5"/>
      <c r="O5" s="5">
        <f t="shared" si="1"/>
        <v>0</v>
      </c>
      <c r="P5" s="5"/>
      <c r="Q5" s="5">
        <f t="shared" si="1"/>
        <v>0</v>
      </c>
      <c r="R5" s="5">
        <f t="shared" si="15"/>
        <v>0</v>
      </c>
      <c r="S5" s="5">
        <f t="shared" si="2"/>
        <v>0</v>
      </c>
      <c r="T5" s="4"/>
      <c r="U5" s="5">
        <f t="shared" si="3"/>
        <v>0</v>
      </c>
      <c r="V5" s="5"/>
      <c r="W5" s="5">
        <f t="shared" si="4"/>
        <v>0</v>
      </c>
      <c r="X5" s="5"/>
      <c r="Y5" s="5">
        <f t="shared" si="5"/>
        <v>0</v>
      </c>
      <c r="Z5" s="5">
        <f t="shared" si="16"/>
        <v>0</v>
      </c>
      <c r="AA5" s="5">
        <f t="shared" si="6"/>
        <v>0</v>
      </c>
      <c r="AB5" s="5">
        <f t="shared" si="17"/>
        <v>0</v>
      </c>
      <c r="AC5" s="4"/>
      <c r="AD5" s="4"/>
      <c r="AE5" s="4">
        <f t="shared" si="26"/>
        <v>0</v>
      </c>
      <c r="AF5" s="4"/>
      <c r="AG5" s="4"/>
      <c r="AH5" s="5">
        <f t="shared" si="18"/>
        <v>0</v>
      </c>
      <c r="AI5" s="2">
        <v>4</v>
      </c>
      <c r="AJ5" s="3" t="str">
        <f t="shared" si="7"/>
        <v/>
      </c>
      <c r="AK5" s="46" t="str">
        <f>IF(AH5&lt;&gt;"",LOOKUP(AH5,{0,60,68,71,74,77,80,83,86,89,92},{"F","D","D+","C-","C","C+","B-","B","B+","A-","A"}),"NA")</f>
        <v>F</v>
      </c>
      <c r="AL5" s="49"/>
      <c r="AM5" s="52">
        <f t="shared" si="19"/>
        <v>1</v>
      </c>
      <c r="AN5" s="49"/>
      <c r="AO5" s="49"/>
      <c r="AP5" s="49"/>
      <c r="AS5" s="37"/>
      <c r="AU5" s="26">
        <f t="shared" si="8"/>
        <v>0</v>
      </c>
      <c r="AV5" s="26">
        <f t="shared" si="9"/>
        <v>0</v>
      </c>
      <c r="AW5" s="26">
        <f t="shared" si="10"/>
        <v>0</v>
      </c>
      <c r="AX5" s="35">
        <f t="shared" si="20"/>
        <v>0</v>
      </c>
      <c r="AY5" s="35">
        <f t="shared" si="21"/>
        <v>0</v>
      </c>
      <c r="AZ5" s="41">
        <f t="shared" si="11"/>
        <v>0</v>
      </c>
      <c r="BA5" s="41">
        <f t="shared" si="12"/>
        <v>0</v>
      </c>
      <c r="BB5" s="41">
        <f t="shared" si="13"/>
        <v>0</v>
      </c>
      <c r="BC5" s="35">
        <f t="shared" si="22"/>
        <v>1</v>
      </c>
      <c r="BD5" s="35">
        <f t="shared" si="23"/>
        <v>0</v>
      </c>
      <c r="BE5" s="35">
        <f t="shared" si="24"/>
        <v>0</v>
      </c>
      <c r="BF5" s="38" t="str">
        <f t="shared" si="25"/>
        <v>F</v>
      </c>
    </row>
    <row r="6" spans="1:58" x14ac:dyDescent="0.2">
      <c r="A6" s="2">
        <v>5</v>
      </c>
      <c r="B6" s="3"/>
      <c r="C6" s="3"/>
      <c r="D6" s="3"/>
      <c r="E6" s="30"/>
      <c r="F6" s="5">
        <f t="shared" si="0"/>
        <v>0</v>
      </c>
      <c r="G6" s="3"/>
      <c r="H6" s="5">
        <f t="shared" si="0"/>
        <v>0</v>
      </c>
      <c r="I6" s="3"/>
      <c r="J6" s="5">
        <f t="shared" si="0"/>
        <v>0</v>
      </c>
      <c r="K6" s="31">
        <f t="shared" si="14"/>
        <v>0</v>
      </c>
      <c r="L6" s="5">
        <f t="shared" si="0"/>
        <v>0</v>
      </c>
      <c r="M6" s="32"/>
      <c r="N6" s="5"/>
      <c r="O6" s="5">
        <f t="shared" si="1"/>
        <v>0</v>
      </c>
      <c r="P6" s="5"/>
      <c r="Q6" s="5">
        <f t="shared" si="1"/>
        <v>0</v>
      </c>
      <c r="R6" s="5">
        <f t="shared" si="15"/>
        <v>0</v>
      </c>
      <c r="S6" s="5">
        <f t="shared" si="2"/>
        <v>0</v>
      </c>
      <c r="T6" s="4"/>
      <c r="U6" s="5">
        <f t="shared" si="3"/>
        <v>0</v>
      </c>
      <c r="V6" s="5"/>
      <c r="W6" s="5">
        <f t="shared" si="4"/>
        <v>0</v>
      </c>
      <c r="X6" s="5"/>
      <c r="Y6" s="5">
        <f t="shared" si="5"/>
        <v>0</v>
      </c>
      <c r="Z6" s="5">
        <f t="shared" si="16"/>
        <v>0</v>
      </c>
      <c r="AA6" s="5">
        <f t="shared" si="6"/>
        <v>0</v>
      </c>
      <c r="AB6" s="5">
        <f t="shared" si="17"/>
        <v>0</v>
      </c>
      <c r="AC6" s="4"/>
      <c r="AD6" s="4"/>
      <c r="AE6" s="4">
        <f t="shared" si="26"/>
        <v>0</v>
      </c>
      <c r="AF6" s="4"/>
      <c r="AG6" s="4"/>
      <c r="AH6" s="5">
        <f t="shared" si="18"/>
        <v>0</v>
      </c>
      <c r="AI6" s="2">
        <v>5</v>
      </c>
      <c r="AJ6" s="3" t="str">
        <f t="shared" si="7"/>
        <v/>
      </c>
      <c r="AK6" s="46" t="str">
        <f>IF(AH6&lt;&gt;"",LOOKUP(AH6,{0,60,68,71,74,77,80,83,86,89,92},{"F","D","D+","C-","C","C+","B-","B","B+","A-","A"}),"NA")</f>
        <v>F</v>
      </c>
      <c r="AL6" s="49"/>
      <c r="AM6" s="52">
        <f t="shared" si="19"/>
        <v>1</v>
      </c>
      <c r="AN6" s="49"/>
      <c r="AO6" s="49"/>
      <c r="AP6" s="49"/>
      <c r="AS6" s="37"/>
      <c r="AU6" s="26">
        <f t="shared" si="8"/>
        <v>0</v>
      </c>
      <c r="AV6" s="26">
        <f t="shared" si="9"/>
        <v>0</v>
      </c>
      <c r="AW6" s="26">
        <f t="shared" si="10"/>
        <v>0</v>
      </c>
      <c r="AX6" s="35">
        <f t="shared" si="20"/>
        <v>0</v>
      </c>
      <c r="AY6" s="35">
        <f t="shared" si="21"/>
        <v>0</v>
      </c>
      <c r="AZ6" s="41">
        <f t="shared" si="11"/>
        <v>0</v>
      </c>
      <c r="BA6" s="41">
        <f t="shared" si="12"/>
        <v>0</v>
      </c>
      <c r="BB6" s="41">
        <f t="shared" si="13"/>
        <v>0</v>
      </c>
      <c r="BC6" s="35">
        <f t="shared" si="22"/>
        <v>1</v>
      </c>
      <c r="BD6" s="35">
        <f t="shared" si="23"/>
        <v>0</v>
      </c>
      <c r="BE6" s="35">
        <f t="shared" si="24"/>
        <v>0</v>
      </c>
      <c r="BF6" s="38" t="str">
        <f t="shared" si="25"/>
        <v>F</v>
      </c>
    </row>
    <row r="7" spans="1:58" ht="12.75" customHeight="1" x14ac:dyDescent="0.2">
      <c r="A7" s="2">
        <v>6</v>
      </c>
      <c r="B7" s="3"/>
      <c r="C7" s="3"/>
      <c r="D7" s="3"/>
      <c r="E7" s="30"/>
      <c r="F7" s="5">
        <f t="shared" si="0"/>
        <v>0</v>
      </c>
      <c r="G7" s="3"/>
      <c r="H7" s="5">
        <f t="shared" si="0"/>
        <v>0</v>
      </c>
      <c r="I7" s="3"/>
      <c r="J7" s="5">
        <f t="shared" si="0"/>
        <v>0</v>
      </c>
      <c r="K7" s="31">
        <f t="shared" si="14"/>
        <v>0</v>
      </c>
      <c r="L7" s="5">
        <f t="shared" si="0"/>
        <v>0</v>
      </c>
      <c r="M7" s="32"/>
      <c r="N7" s="5"/>
      <c r="O7" s="5">
        <f t="shared" si="1"/>
        <v>0</v>
      </c>
      <c r="P7" s="5"/>
      <c r="Q7" s="5">
        <f t="shared" si="1"/>
        <v>0</v>
      </c>
      <c r="R7" s="5">
        <f t="shared" si="15"/>
        <v>0</v>
      </c>
      <c r="S7" s="5">
        <f t="shared" si="2"/>
        <v>0</v>
      </c>
      <c r="T7" s="4"/>
      <c r="U7" s="5">
        <f>T7*U$1</f>
        <v>0</v>
      </c>
      <c r="V7" s="5"/>
      <c r="W7" s="5">
        <f t="shared" si="4"/>
        <v>0</v>
      </c>
      <c r="X7" s="5"/>
      <c r="Y7" s="5">
        <f t="shared" si="5"/>
        <v>0</v>
      </c>
      <c r="Z7" s="5">
        <f t="shared" si="16"/>
        <v>0</v>
      </c>
      <c r="AA7" s="5">
        <f t="shared" si="6"/>
        <v>0</v>
      </c>
      <c r="AB7" s="5">
        <f t="shared" si="17"/>
        <v>0</v>
      </c>
      <c r="AC7" s="4"/>
      <c r="AD7" s="4"/>
      <c r="AE7" s="4">
        <f t="shared" si="26"/>
        <v>0</v>
      </c>
      <c r="AF7" s="4"/>
      <c r="AG7" s="4"/>
      <c r="AH7" s="5">
        <f t="shared" si="18"/>
        <v>0</v>
      </c>
      <c r="AI7" s="2">
        <v>6</v>
      </c>
      <c r="AJ7" s="3" t="str">
        <f t="shared" si="7"/>
        <v/>
      </c>
      <c r="AK7" s="46" t="str">
        <f>IF(AH7&lt;&gt;"",LOOKUP(AH7,{0,60,68,71,74,77,80,83,86,89,92},{"F","D","D+","C-","C","C+","B-","B","B+","A-","A"}),"NA")</f>
        <v>F</v>
      </c>
      <c r="AL7" s="49"/>
      <c r="AM7" s="52">
        <f t="shared" si="19"/>
        <v>1</v>
      </c>
      <c r="AN7" s="49"/>
      <c r="AO7" s="49"/>
      <c r="AP7" s="49"/>
      <c r="AS7" s="37"/>
      <c r="AU7" s="26">
        <f t="shared" si="8"/>
        <v>0</v>
      </c>
      <c r="AV7" s="26">
        <f t="shared" si="9"/>
        <v>0</v>
      </c>
      <c r="AW7" s="26">
        <f t="shared" si="10"/>
        <v>0</v>
      </c>
      <c r="AX7" s="35">
        <f t="shared" si="20"/>
        <v>0</v>
      </c>
      <c r="AY7" s="35">
        <f t="shared" si="21"/>
        <v>0</v>
      </c>
      <c r="AZ7" s="41">
        <f t="shared" si="11"/>
        <v>0</v>
      </c>
      <c r="BA7" s="41">
        <f t="shared" si="12"/>
        <v>0</v>
      </c>
      <c r="BB7" s="41">
        <f t="shared" si="13"/>
        <v>0</v>
      </c>
      <c r="BC7" s="35">
        <f t="shared" si="22"/>
        <v>1</v>
      </c>
      <c r="BD7" s="35">
        <f t="shared" si="23"/>
        <v>0</v>
      </c>
      <c r="BE7" s="35">
        <f t="shared" si="24"/>
        <v>0</v>
      </c>
      <c r="BF7" s="38" t="str">
        <f t="shared" si="25"/>
        <v>F</v>
      </c>
    </row>
    <row r="8" spans="1:58" ht="12.75" customHeight="1" x14ac:dyDescent="0.2">
      <c r="A8" s="2">
        <v>7</v>
      </c>
      <c r="B8" s="3"/>
      <c r="C8" s="3"/>
      <c r="D8" s="3"/>
      <c r="E8" s="30"/>
      <c r="F8" s="5">
        <f t="shared" si="0"/>
        <v>0</v>
      </c>
      <c r="G8" s="3"/>
      <c r="H8" s="5">
        <f t="shared" si="0"/>
        <v>0</v>
      </c>
      <c r="I8" s="3"/>
      <c r="J8" s="5">
        <f t="shared" si="0"/>
        <v>0</v>
      </c>
      <c r="K8" s="31">
        <f t="shared" si="14"/>
        <v>0</v>
      </c>
      <c r="L8" s="5">
        <f t="shared" si="0"/>
        <v>0</v>
      </c>
      <c r="M8" s="32"/>
      <c r="N8" s="5"/>
      <c r="O8" s="5">
        <f t="shared" si="1"/>
        <v>0</v>
      </c>
      <c r="P8" s="5"/>
      <c r="Q8" s="5">
        <f t="shared" si="1"/>
        <v>0</v>
      </c>
      <c r="R8" s="5">
        <f t="shared" si="15"/>
        <v>0</v>
      </c>
      <c r="S8" s="5">
        <f t="shared" si="2"/>
        <v>0</v>
      </c>
      <c r="T8" s="4"/>
      <c r="U8" s="5">
        <f t="shared" si="3"/>
        <v>0</v>
      </c>
      <c r="V8" s="5"/>
      <c r="W8" s="5">
        <f t="shared" si="4"/>
        <v>0</v>
      </c>
      <c r="X8" s="5"/>
      <c r="Y8" s="5">
        <f t="shared" si="5"/>
        <v>0</v>
      </c>
      <c r="Z8" s="5">
        <f t="shared" si="16"/>
        <v>0</v>
      </c>
      <c r="AA8" s="5">
        <f t="shared" si="6"/>
        <v>0</v>
      </c>
      <c r="AB8" s="5">
        <f t="shared" si="17"/>
        <v>0</v>
      </c>
      <c r="AC8" s="4"/>
      <c r="AD8" s="4"/>
      <c r="AE8" s="4">
        <f t="shared" si="26"/>
        <v>0</v>
      </c>
      <c r="AF8" s="4"/>
      <c r="AG8" s="4"/>
      <c r="AH8" s="5">
        <f t="shared" si="18"/>
        <v>0</v>
      </c>
      <c r="AI8" s="2">
        <v>7</v>
      </c>
      <c r="AJ8" s="3" t="str">
        <f t="shared" si="7"/>
        <v/>
      </c>
      <c r="AK8" s="46" t="str">
        <f>IF(AH8&lt;&gt;"",LOOKUP(AH8,{0,60,68,71,74,77,80,83,86,89,92},{"F","D","D+","C-","C","C+","B-","B","B+","A-","A"}),"NA")</f>
        <v>F</v>
      </c>
      <c r="AL8" s="49"/>
      <c r="AM8" s="52">
        <f t="shared" si="19"/>
        <v>1</v>
      </c>
      <c r="AN8" s="49"/>
      <c r="AO8" s="49"/>
      <c r="AP8" s="49"/>
      <c r="AS8" s="37"/>
      <c r="AU8" s="26">
        <f t="shared" si="8"/>
        <v>0</v>
      </c>
      <c r="AV8" s="26">
        <f t="shared" si="9"/>
        <v>0</v>
      </c>
      <c r="AW8" s="26">
        <f t="shared" si="10"/>
        <v>0</v>
      </c>
      <c r="AX8" s="35">
        <f t="shared" si="20"/>
        <v>0</v>
      </c>
      <c r="AY8" s="35">
        <f t="shared" si="21"/>
        <v>0</v>
      </c>
      <c r="AZ8" s="41">
        <f t="shared" si="11"/>
        <v>0</v>
      </c>
      <c r="BA8" s="41">
        <f t="shared" si="12"/>
        <v>0</v>
      </c>
      <c r="BB8" s="41">
        <f t="shared" si="13"/>
        <v>0</v>
      </c>
      <c r="BC8" s="35">
        <f t="shared" si="22"/>
        <v>1</v>
      </c>
      <c r="BD8" s="35">
        <f t="shared" si="23"/>
        <v>0</v>
      </c>
      <c r="BE8" s="35">
        <f t="shared" si="24"/>
        <v>0</v>
      </c>
      <c r="BF8" s="38" t="str">
        <f t="shared" si="25"/>
        <v>F</v>
      </c>
    </row>
    <row r="9" spans="1:58" ht="12.75" customHeight="1" x14ac:dyDescent="0.2">
      <c r="A9" s="2">
        <v>8</v>
      </c>
      <c r="B9" s="3"/>
      <c r="C9" s="3"/>
      <c r="D9" s="3"/>
      <c r="E9" s="30"/>
      <c r="F9" s="5">
        <f t="shared" si="0"/>
        <v>0</v>
      </c>
      <c r="G9" s="3"/>
      <c r="H9" s="5">
        <f t="shared" si="0"/>
        <v>0</v>
      </c>
      <c r="I9" s="3"/>
      <c r="J9" s="5">
        <f t="shared" si="0"/>
        <v>0</v>
      </c>
      <c r="K9" s="31">
        <f t="shared" si="14"/>
        <v>0</v>
      </c>
      <c r="L9" s="5">
        <f t="shared" si="0"/>
        <v>0</v>
      </c>
      <c r="M9" s="32"/>
      <c r="N9" s="5"/>
      <c r="O9" s="5">
        <f t="shared" si="1"/>
        <v>0</v>
      </c>
      <c r="P9" s="5"/>
      <c r="Q9" s="5">
        <f t="shared" si="1"/>
        <v>0</v>
      </c>
      <c r="R9" s="5">
        <f t="shared" si="15"/>
        <v>0</v>
      </c>
      <c r="S9" s="5">
        <f t="shared" si="2"/>
        <v>0</v>
      </c>
      <c r="T9" s="4"/>
      <c r="U9" s="5">
        <f t="shared" si="3"/>
        <v>0</v>
      </c>
      <c r="V9" s="5"/>
      <c r="W9" s="5">
        <f t="shared" si="4"/>
        <v>0</v>
      </c>
      <c r="X9" s="5"/>
      <c r="Y9" s="5">
        <f t="shared" si="5"/>
        <v>0</v>
      </c>
      <c r="Z9" s="5">
        <f t="shared" si="16"/>
        <v>0</v>
      </c>
      <c r="AA9" s="5">
        <f t="shared" si="6"/>
        <v>0</v>
      </c>
      <c r="AB9" s="5">
        <f t="shared" si="17"/>
        <v>0</v>
      </c>
      <c r="AC9" s="4"/>
      <c r="AD9" s="4"/>
      <c r="AE9" s="4">
        <f t="shared" si="26"/>
        <v>0</v>
      </c>
      <c r="AF9" s="4"/>
      <c r="AG9" s="4"/>
      <c r="AH9" s="5">
        <f t="shared" si="18"/>
        <v>0</v>
      </c>
      <c r="AI9" s="2">
        <v>8</v>
      </c>
      <c r="AJ9" s="3" t="str">
        <f t="shared" si="7"/>
        <v/>
      </c>
      <c r="AK9" s="46" t="str">
        <f>IF(AH9&lt;&gt;"",LOOKUP(AH9,{0,60,68,71,74,77,80,83,86,89,92},{"F","D","D+","C-","C","C+","B-","B","B+","A-","A"}),"NA")</f>
        <v>F</v>
      </c>
      <c r="AL9" s="49"/>
      <c r="AM9" s="52">
        <f t="shared" si="19"/>
        <v>1</v>
      </c>
      <c r="AN9" s="49"/>
      <c r="AO9" s="49"/>
      <c r="AP9" s="49"/>
      <c r="AS9" s="37"/>
      <c r="AU9" s="26">
        <f t="shared" si="8"/>
        <v>0</v>
      </c>
      <c r="AV9" s="26">
        <f t="shared" si="9"/>
        <v>0</v>
      </c>
      <c r="AW9" s="26">
        <f t="shared" si="10"/>
        <v>0</v>
      </c>
      <c r="AX9" s="35">
        <f t="shared" si="20"/>
        <v>0</v>
      </c>
      <c r="AY9" s="35">
        <f t="shared" si="21"/>
        <v>0</v>
      </c>
      <c r="AZ9" s="41">
        <f t="shared" si="11"/>
        <v>0</v>
      </c>
      <c r="BA9" s="41">
        <f t="shared" si="12"/>
        <v>0</v>
      </c>
      <c r="BB9" s="41">
        <f t="shared" si="13"/>
        <v>0</v>
      </c>
      <c r="BC9" s="35">
        <f t="shared" si="22"/>
        <v>1</v>
      </c>
      <c r="BD9" s="35">
        <f t="shared" si="23"/>
        <v>0</v>
      </c>
      <c r="BE9" s="35">
        <f t="shared" si="24"/>
        <v>0</v>
      </c>
      <c r="BF9" s="38" t="str">
        <f t="shared" si="25"/>
        <v>F</v>
      </c>
    </row>
    <row r="10" spans="1:58" ht="12.75" customHeight="1" x14ac:dyDescent="0.2">
      <c r="A10" s="2">
        <v>9</v>
      </c>
      <c r="B10" s="3"/>
      <c r="C10" s="3"/>
      <c r="D10" s="3"/>
      <c r="E10" s="30"/>
      <c r="F10" s="5">
        <f t="shared" si="0"/>
        <v>0</v>
      </c>
      <c r="G10" s="3"/>
      <c r="H10" s="5">
        <f t="shared" si="0"/>
        <v>0</v>
      </c>
      <c r="I10" s="3"/>
      <c r="J10" s="5">
        <f t="shared" si="0"/>
        <v>0</v>
      </c>
      <c r="K10" s="31">
        <f t="shared" si="14"/>
        <v>0</v>
      </c>
      <c r="L10" s="5">
        <f t="shared" si="0"/>
        <v>0</v>
      </c>
      <c r="M10" s="32"/>
      <c r="N10" s="5"/>
      <c r="O10" s="5">
        <f t="shared" si="1"/>
        <v>0</v>
      </c>
      <c r="P10" s="5"/>
      <c r="Q10" s="5">
        <f t="shared" si="1"/>
        <v>0</v>
      </c>
      <c r="R10" s="5">
        <f t="shared" si="15"/>
        <v>0</v>
      </c>
      <c r="S10" s="5">
        <f t="shared" si="2"/>
        <v>0</v>
      </c>
      <c r="T10" s="4"/>
      <c r="U10" s="5">
        <f t="shared" si="3"/>
        <v>0</v>
      </c>
      <c r="V10" s="5"/>
      <c r="W10" s="5">
        <f t="shared" si="4"/>
        <v>0</v>
      </c>
      <c r="X10" s="5"/>
      <c r="Y10" s="5">
        <f t="shared" si="5"/>
        <v>0</v>
      </c>
      <c r="Z10" s="5">
        <f t="shared" si="16"/>
        <v>0</v>
      </c>
      <c r="AA10" s="5">
        <f t="shared" si="6"/>
        <v>0</v>
      </c>
      <c r="AB10" s="5">
        <f t="shared" si="17"/>
        <v>0</v>
      </c>
      <c r="AC10" s="4"/>
      <c r="AD10" s="4"/>
      <c r="AE10" s="4">
        <f t="shared" si="26"/>
        <v>0</v>
      </c>
      <c r="AF10" s="4"/>
      <c r="AG10" s="4"/>
      <c r="AH10" s="5">
        <f t="shared" si="18"/>
        <v>0</v>
      </c>
      <c r="AI10" s="2">
        <v>9</v>
      </c>
      <c r="AJ10" s="3" t="str">
        <f t="shared" si="7"/>
        <v/>
      </c>
      <c r="AK10" s="46" t="str">
        <f>IF(AH10&lt;&gt;"",LOOKUP(AH10,{0,60,68,71,74,77,80,83,86,89,92},{"F","D","D+","C-","C","C+","B-","B","B+","A-","A"}),"NA")</f>
        <v>F</v>
      </c>
      <c r="AL10" s="50"/>
      <c r="AM10" s="52">
        <f t="shared" si="19"/>
        <v>1</v>
      </c>
      <c r="AN10" s="49"/>
      <c r="AO10" s="49"/>
      <c r="AP10" s="49"/>
      <c r="AS10" s="37"/>
      <c r="AU10" s="26">
        <f t="shared" si="8"/>
        <v>0</v>
      </c>
      <c r="AV10" s="26">
        <f t="shared" si="9"/>
        <v>0</v>
      </c>
      <c r="AW10" s="26">
        <f t="shared" si="10"/>
        <v>0</v>
      </c>
      <c r="AX10" s="35">
        <f t="shared" si="20"/>
        <v>0</v>
      </c>
      <c r="AY10" s="35">
        <f t="shared" si="21"/>
        <v>0</v>
      </c>
      <c r="AZ10" s="41">
        <f t="shared" si="11"/>
        <v>0</v>
      </c>
      <c r="BA10" s="41">
        <f t="shared" si="12"/>
        <v>0</v>
      </c>
      <c r="BB10" s="41">
        <f t="shared" si="13"/>
        <v>0</v>
      </c>
      <c r="BC10" s="35">
        <f t="shared" si="22"/>
        <v>1</v>
      </c>
      <c r="BD10" s="35">
        <f t="shared" si="23"/>
        <v>0</v>
      </c>
      <c r="BE10" s="35">
        <f t="shared" si="24"/>
        <v>0</v>
      </c>
      <c r="BF10" s="38" t="str">
        <f t="shared" si="25"/>
        <v>F</v>
      </c>
    </row>
    <row r="11" spans="1:58" ht="12.75" customHeight="1" x14ac:dyDescent="0.2">
      <c r="A11" s="2">
        <v>10</v>
      </c>
      <c r="B11" s="3"/>
      <c r="C11" s="3"/>
      <c r="D11" s="3"/>
      <c r="E11" s="30"/>
      <c r="F11" s="5">
        <f t="shared" si="0"/>
        <v>0</v>
      </c>
      <c r="G11" s="3"/>
      <c r="H11" s="5">
        <f t="shared" si="0"/>
        <v>0</v>
      </c>
      <c r="I11" s="3"/>
      <c r="J11" s="5">
        <f t="shared" si="0"/>
        <v>0</v>
      </c>
      <c r="K11" s="31">
        <f t="shared" si="14"/>
        <v>0</v>
      </c>
      <c r="L11" s="5">
        <f t="shared" si="0"/>
        <v>0</v>
      </c>
      <c r="M11" s="32"/>
      <c r="N11" s="5"/>
      <c r="O11" s="5">
        <f t="shared" si="1"/>
        <v>0</v>
      </c>
      <c r="P11" s="5"/>
      <c r="Q11" s="5">
        <f t="shared" si="1"/>
        <v>0</v>
      </c>
      <c r="R11" s="5">
        <f t="shared" si="15"/>
        <v>0</v>
      </c>
      <c r="S11" s="5">
        <f t="shared" si="2"/>
        <v>0</v>
      </c>
      <c r="T11" s="4"/>
      <c r="U11" s="5">
        <f t="shared" si="3"/>
        <v>0</v>
      </c>
      <c r="V11" s="5"/>
      <c r="W11" s="5">
        <f t="shared" si="4"/>
        <v>0</v>
      </c>
      <c r="X11" s="5"/>
      <c r="Y11" s="5">
        <f t="shared" si="5"/>
        <v>0</v>
      </c>
      <c r="Z11" s="5">
        <f t="shared" si="16"/>
        <v>0</v>
      </c>
      <c r="AA11" s="5">
        <f t="shared" si="6"/>
        <v>0</v>
      </c>
      <c r="AB11" s="5">
        <f t="shared" si="17"/>
        <v>0</v>
      </c>
      <c r="AC11" s="4"/>
      <c r="AD11" s="4"/>
      <c r="AE11" s="4">
        <f t="shared" si="26"/>
        <v>0</v>
      </c>
      <c r="AF11" s="4"/>
      <c r="AG11" s="4"/>
      <c r="AH11" s="5">
        <f t="shared" si="18"/>
        <v>0</v>
      </c>
      <c r="AI11" s="2">
        <v>10</v>
      </c>
      <c r="AJ11" s="3" t="str">
        <f t="shared" si="7"/>
        <v/>
      </c>
      <c r="AK11" s="46" t="str">
        <f>IF(AH11&lt;&gt;"",LOOKUP(AH11,{0,60,68,71,74,77,80,83,86,89,92},{"F","D","D+","C-","C","C+","B-","B","B+","A-","A"}),"NA")</f>
        <v>F</v>
      </c>
      <c r="AL11" s="49"/>
      <c r="AM11" s="52">
        <f t="shared" si="19"/>
        <v>1</v>
      </c>
      <c r="AN11" s="49"/>
      <c r="AO11" s="49"/>
      <c r="AP11" s="49"/>
      <c r="AS11" s="37"/>
      <c r="AU11" s="26">
        <f t="shared" si="8"/>
        <v>0</v>
      </c>
      <c r="AV11" s="26">
        <f t="shared" si="9"/>
        <v>0</v>
      </c>
      <c r="AW11" s="26">
        <f t="shared" si="10"/>
        <v>0</v>
      </c>
      <c r="AX11" s="35">
        <f t="shared" si="20"/>
        <v>0</v>
      </c>
      <c r="AY11" s="35">
        <f t="shared" si="21"/>
        <v>0</v>
      </c>
      <c r="AZ11" s="41">
        <f t="shared" si="11"/>
        <v>0</v>
      </c>
      <c r="BA11" s="41">
        <f t="shared" si="12"/>
        <v>0</v>
      </c>
      <c r="BB11" s="41">
        <f t="shared" si="13"/>
        <v>0</v>
      </c>
      <c r="BC11" s="35">
        <f t="shared" si="22"/>
        <v>1</v>
      </c>
      <c r="BD11" s="35">
        <f t="shared" si="23"/>
        <v>0</v>
      </c>
      <c r="BE11" s="35">
        <f t="shared" si="24"/>
        <v>0</v>
      </c>
      <c r="BF11" s="38" t="str">
        <f t="shared" si="25"/>
        <v>F</v>
      </c>
    </row>
    <row r="12" spans="1:58" ht="12.75" customHeight="1" x14ac:dyDescent="0.2">
      <c r="A12" s="2">
        <v>11</v>
      </c>
      <c r="B12" s="3"/>
      <c r="C12" s="3"/>
      <c r="D12" s="3"/>
      <c r="E12" s="30"/>
      <c r="F12" s="5">
        <f t="shared" si="0"/>
        <v>0</v>
      </c>
      <c r="G12" s="3"/>
      <c r="H12" s="5">
        <f t="shared" si="0"/>
        <v>0</v>
      </c>
      <c r="I12" s="3"/>
      <c r="J12" s="5">
        <f t="shared" si="0"/>
        <v>0</v>
      </c>
      <c r="K12" s="31">
        <f t="shared" si="14"/>
        <v>0</v>
      </c>
      <c r="L12" s="5">
        <f t="shared" si="0"/>
        <v>0</v>
      </c>
      <c r="M12" s="32"/>
      <c r="N12" s="5"/>
      <c r="O12" s="5">
        <f t="shared" si="1"/>
        <v>0</v>
      </c>
      <c r="P12" s="5"/>
      <c r="Q12" s="5">
        <f t="shared" si="1"/>
        <v>0</v>
      </c>
      <c r="R12" s="5">
        <f t="shared" si="15"/>
        <v>0</v>
      </c>
      <c r="S12" s="5">
        <f t="shared" si="2"/>
        <v>0</v>
      </c>
      <c r="T12" s="4"/>
      <c r="U12" s="5">
        <f t="shared" si="3"/>
        <v>0</v>
      </c>
      <c r="V12" s="5"/>
      <c r="W12" s="5">
        <f t="shared" si="4"/>
        <v>0</v>
      </c>
      <c r="X12" s="5"/>
      <c r="Y12" s="5">
        <f t="shared" si="5"/>
        <v>0</v>
      </c>
      <c r="Z12" s="5">
        <f t="shared" si="16"/>
        <v>0</v>
      </c>
      <c r="AA12" s="5">
        <f t="shared" si="6"/>
        <v>0</v>
      </c>
      <c r="AB12" s="5">
        <f t="shared" si="17"/>
        <v>0</v>
      </c>
      <c r="AC12" s="4"/>
      <c r="AD12" s="4"/>
      <c r="AE12" s="4">
        <f t="shared" si="26"/>
        <v>0</v>
      </c>
      <c r="AF12" s="4"/>
      <c r="AG12" s="4"/>
      <c r="AH12" s="5">
        <f t="shared" si="18"/>
        <v>0</v>
      </c>
      <c r="AI12" s="2">
        <v>11</v>
      </c>
      <c r="AJ12" s="3" t="str">
        <f t="shared" si="7"/>
        <v/>
      </c>
      <c r="AK12" s="46" t="str">
        <f>IF(AH12&lt;&gt;"",LOOKUP(AH12,{0,60,68,71,74,77,80,83,86,89,92},{"F","D","D+","C-","C","C+","B-","B","B+","A-","A"}),"NA")</f>
        <v>F</v>
      </c>
      <c r="AL12" s="49"/>
      <c r="AM12" s="52">
        <f t="shared" si="19"/>
        <v>1</v>
      </c>
      <c r="AN12" s="49"/>
      <c r="AO12" s="49"/>
      <c r="AP12" s="49"/>
      <c r="AS12" s="37"/>
      <c r="AU12" s="26">
        <f t="shared" si="8"/>
        <v>0</v>
      </c>
      <c r="AV12" s="26">
        <f t="shared" si="9"/>
        <v>0</v>
      </c>
      <c r="AW12" s="26">
        <f t="shared" si="10"/>
        <v>0</v>
      </c>
      <c r="AX12" s="35">
        <f t="shared" si="20"/>
        <v>0</v>
      </c>
      <c r="AY12" s="35">
        <f t="shared" si="21"/>
        <v>0</v>
      </c>
      <c r="AZ12" s="41">
        <f t="shared" si="11"/>
        <v>0</v>
      </c>
      <c r="BA12" s="41">
        <f t="shared" si="12"/>
        <v>0</v>
      </c>
      <c r="BB12" s="41">
        <f t="shared" si="13"/>
        <v>0</v>
      </c>
      <c r="BC12" s="35">
        <f t="shared" si="22"/>
        <v>1</v>
      </c>
      <c r="BD12" s="35">
        <f t="shared" si="23"/>
        <v>0</v>
      </c>
      <c r="BE12" s="35">
        <f t="shared" si="24"/>
        <v>0</v>
      </c>
      <c r="BF12" s="38" t="str">
        <f t="shared" si="25"/>
        <v>F</v>
      </c>
    </row>
    <row r="13" spans="1:58" ht="12.75" customHeight="1" x14ac:dyDescent="0.2">
      <c r="A13" s="2">
        <v>12</v>
      </c>
      <c r="B13" s="3"/>
      <c r="C13" s="3"/>
      <c r="D13" s="3"/>
      <c r="E13" s="30"/>
      <c r="F13" s="5">
        <f t="shared" si="0"/>
        <v>0</v>
      </c>
      <c r="G13" s="3"/>
      <c r="H13" s="5">
        <f t="shared" si="0"/>
        <v>0</v>
      </c>
      <c r="I13" s="3"/>
      <c r="J13" s="5">
        <f t="shared" si="0"/>
        <v>0</v>
      </c>
      <c r="K13" s="31">
        <f t="shared" si="14"/>
        <v>0</v>
      </c>
      <c r="L13" s="5">
        <f t="shared" si="0"/>
        <v>0</v>
      </c>
      <c r="M13" s="32"/>
      <c r="N13" s="5"/>
      <c r="O13" s="5">
        <f t="shared" si="1"/>
        <v>0</v>
      </c>
      <c r="P13" s="5"/>
      <c r="Q13" s="5">
        <f t="shared" si="1"/>
        <v>0</v>
      </c>
      <c r="R13" s="5">
        <f t="shared" si="15"/>
        <v>0</v>
      </c>
      <c r="S13" s="5">
        <f t="shared" si="2"/>
        <v>0</v>
      </c>
      <c r="T13" s="4"/>
      <c r="U13" s="5">
        <f t="shared" si="3"/>
        <v>0</v>
      </c>
      <c r="V13" s="5"/>
      <c r="W13" s="5">
        <f t="shared" si="4"/>
        <v>0</v>
      </c>
      <c r="X13" s="5"/>
      <c r="Y13" s="5">
        <f t="shared" si="5"/>
        <v>0</v>
      </c>
      <c r="Z13" s="5">
        <f t="shared" si="16"/>
        <v>0</v>
      </c>
      <c r="AA13" s="5">
        <f t="shared" si="6"/>
        <v>0</v>
      </c>
      <c r="AB13" s="5">
        <f t="shared" si="17"/>
        <v>0</v>
      </c>
      <c r="AC13" s="4"/>
      <c r="AD13" s="4"/>
      <c r="AE13" s="4">
        <f t="shared" si="26"/>
        <v>0</v>
      </c>
      <c r="AF13" s="4"/>
      <c r="AG13" s="4"/>
      <c r="AH13" s="5">
        <f t="shared" si="18"/>
        <v>0</v>
      </c>
      <c r="AI13" s="2">
        <v>12</v>
      </c>
      <c r="AJ13" s="3" t="str">
        <f t="shared" si="7"/>
        <v/>
      </c>
      <c r="AK13" s="46" t="str">
        <f>IF(AH13&lt;&gt;"",LOOKUP(AH13,{0,60,68,71,74,77,80,83,86,89,92},{"F","D","D+","C-","C","C+","B-","B","B+","A-","A"}),"NA")</f>
        <v>F</v>
      </c>
      <c r="AL13" s="49"/>
      <c r="AM13" s="52">
        <f t="shared" si="19"/>
        <v>1</v>
      </c>
      <c r="AN13" s="49"/>
      <c r="AO13" s="49"/>
      <c r="AP13" s="49"/>
      <c r="AS13" s="37"/>
      <c r="AU13" s="26">
        <f t="shared" si="8"/>
        <v>0</v>
      </c>
      <c r="AV13" s="26">
        <f t="shared" si="9"/>
        <v>0</v>
      </c>
      <c r="AW13" s="26">
        <f t="shared" si="10"/>
        <v>0</v>
      </c>
      <c r="AX13" s="35">
        <f t="shared" si="20"/>
        <v>0</v>
      </c>
      <c r="AY13" s="35">
        <f t="shared" si="21"/>
        <v>0</v>
      </c>
      <c r="AZ13" s="41">
        <f t="shared" si="11"/>
        <v>0</v>
      </c>
      <c r="BA13" s="41">
        <f t="shared" si="12"/>
        <v>0</v>
      </c>
      <c r="BB13" s="41">
        <f t="shared" si="13"/>
        <v>0</v>
      </c>
      <c r="BC13" s="35">
        <f t="shared" si="22"/>
        <v>1</v>
      </c>
      <c r="BD13" s="35">
        <f t="shared" si="23"/>
        <v>0</v>
      </c>
      <c r="BE13" s="35">
        <f t="shared" si="24"/>
        <v>0</v>
      </c>
      <c r="BF13" s="38" t="str">
        <f t="shared" si="25"/>
        <v>F</v>
      </c>
    </row>
    <row r="14" spans="1:58" ht="12.75" customHeight="1" x14ac:dyDescent="0.2">
      <c r="A14" s="2">
        <v>13</v>
      </c>
      <c r="B14" s="3"/>
      <c r="C14" s="3"/>
      <c r="D14" s="3"/>
      <c r="E14" s="30"/>
      <c r="F14" s="5">
        <f t="shared" si="0"/>
        <v>0</v>
      </c>
      <c r="G14" s="3"/>
      <c r="H14" s="5">
        <f t="shared" si="0"/>
        <v>0</v>
      </c>
      <c r="I14" s="3"/>
      <c r="J14" s="5">
        <f t="shared" si="0"/>
        <v>0</v>
      </c>
      <c r="K14" s="31">
        <f t="shared" si="14"/>
        <v>0</v>
      </c>
      <c r="L14" s="5">
        <f t="shared" si="0"/>
        <v>0</v>
      </c>
      <c r="M14" s="32"/>
      <c r="N14" s="5"/>
      <c r="O14" s="5">
        <f t="shared" si="1"/>
        <v>0</v>
      </c>
      <c r="P14" s="5"/>
      <c r="Q14" s="5">
        <f t="shared" si="1"/>
        <v>0</v>
      </c>
      <c r="R14" s="5">
        <f t="shared" si="15"/>
        <v>0</v>
      </c>
      <c r="S14" s="5">
        <f t="shared" si="2"/>
        <v>0</v>
      </c>
      <c r="T14" s="4"/>
      <c r="U14" s="5">
        <f t="shared" si="3"/>
        <v>0</v>
      </c>
      <c r="V14" s="5"/>
      <c r="W14" s="5">
        <f t="shared" si="4"/>
        <v>0</v>
      </c>
      <c r="X14" s="5"/>
      <c r="Y14" s="5">
        <f t="shared" si="5"/>
        <v>0</v>
      </c>
      <c r="Z14" s="5">
        <f t="shared" si="16"/>
        <v>0</v>
      </c>
      <c r="AA14" s="5">
        <f t="shared" si="6"/>
        <v>0</v>
      </c>
      <c r="AB14" s="5">
        <f t="shared" si="17"/>
        <v>0</v>
      </c>
      <c r="AC14" s="4"/>
      <c r="AD14" s="4"/>
      <c r="AE14" s="4">
        <f t="shared" si="26"/>
        <v>0</v>
      </c>
      <c r="AF14" s="4"/>
      <c r="AG14" s="4"/>
      <c r="AH14" s="5">
        <f t="shared" si="18"/>
        <v>0</v>
      </c>
      <c r="AI14" s="2">
        <v>13</v>
      </c>
      <c r="AJ14" s="3" t="str">
        <f t="shared" si="7"/>
        <v/>
      </c>
      <c r="AK14" s="46" t="str">
        <f>IF(AH14&lt;&gt;"",LOOKUP(AH14,{0,60,68,71,74,77,80,83,86,89,92},{"F","D","D+","C-","C","C+","B-","B","B+","A-","A"}),"NA")</f>
        <v>F</v>
      </c>
      <c r="AL14" s="49"/>
      <c r="AM14" s="52">
        <f t="shared" si="19"/>
        <v>1</v>
      </c>
      <c r="AN14" s="49"/>
      <c r="AO14" s="49"/>
      <c r="AP14" s="49"/>
      <c r="AS14" s="37"/>
      <c r="AU14" s="26">
        <f t="shared" si="8"/>
        <v>0</v>
      </c>
      <c r="AV14" s="26">
        <f t="shared" si="9"/>
        <v>0</v>
      </c>
      <c r="AW14" s="26">
        <f t="shared" si="10"/>
        <v>0</v>
      </c>
      <c r="AX14" s="35">
        <f t="shared" si="20"/>
        <v>0</v>
      </c>
      <c r="AY14" s="35">
        <f t="shared" si="21"/>
        <v>0</v>
      </c>
      <c r="AZ14" s="41">
        <f t="shared" si="11"/>
        <v>0</v>
      </c>
      <c r="BA14" s="41">
        <f t="shared" si="12"/>
        <v>0</v>
      </c>
      <c r="BB14" s="41">
        <f t="shared" si="13"/>
        <v>0</v>
      </c>
      <c r="BC14" s="35">
        <f t="shared" si="22"/>
        <v>1</v>
      </c>
      <c r="BD14" s="35">
        <f t="shared" si="23"/>
        <v>0</v>
      </c>
      <c r="BE14" s="35">
        <f t="shared" si="24"/>
        <v>0</v>
      </c>
      <c r="BF14" s="38" t="str">
        <f t="shared" si="25"/>
        <v>F</v>
      </c>
    </row>
    <row r="15" spans="1:58" ht="12.75" customHeight="1" x14ac:dyDescent="0.2">
      <c r="A15" s="2">
        <v>14</v>
      </c>
      <c r="B15" s="3"/>
      <c r="C15" s="3"/>
      <c r="D15" s="3"/>
      <c r="E15" s="30"/>
      <c r="F15" s="5">
        <f t="shared" si="0"/>
        <v>0</v>
      </c>
      <c r="G15" s="3"/>
      <c r="H15" s="5">
        <f t="shared" si="0"/>
        <v>0</v>
      </c>
      <c r="I15" s="3"/>
      <c r="J15" s="5">
        <f t="shared" si="0"/>
        <v>0</v>
      </c>
      <c r="K15" s="31">
        <f t="shared" si="14"/>
        <v>0</v>
      </c>
      <c r="L15" s="5">
        <f t="shared" si="0"/>
        <v>0</v>
      </c>
      <c r="M15" s="32"/>
      <c r="N15" s="5"/>
      <c r="O15" s="5">
        <f t="shared" si="1"/>
        <v>0</v>
      </c>
      <c r="P15" s="5"/>
      <c r="Q15" s="5">
        <f t="shared" si="1"/>
        <v>0</v>
      </c>
      <c r="R15" s="5">
        <f t="shared" si="15"/>
        <v>0</v>
      </c>
      <c r="S15" s="5">
        <f t="shared" si="2"/>
        <v>0</v>
      </c>
      <c r="T15" s="4"/>
      <c r="U15" s="5">
        <f t="shared" si="3"/>
        <v>0</v>
      </c>
      <c r="V15" s="5"/>
      <c r="W15" s="5">
        <f t="shared" si="4"/>
        <v>0</v>
      </c>
      <c r="X15" s="5"/>
      <c r="Y15" s="5">
        <f t="shared" si="5"/>
        <v>0</v>
      </c>
      <c r="Z15" s="5">
        <f t="shared" si="16"/>
        <v>0</v>
      </c>
      <c r="AA15" s="5">
        <f t="shared" si="6"/>
        <v>0</v>
      </c>
      <c r="AB15" s="5">
        <f t="shared" si="17"/>
        <v>0</v>
      </c>
      <c r="AC15" s="4"/>
      <c r="AD15" s="4"/>
      <c r="AE15" s="4">
        <f t="shared" si="26"/>
        <v>0</v>
      </c>
      <c r="AF15" s="4"/>
      <c r="AG15" s="4"/>
      <c r="AH15" s="5">
        <f t="shared" si="18"/>
        <v>0</v>
      </c>
      <c r="AI15" s="2">
        <v>14</v>
      </c>
      <c r="AJ15" s="3" t="str">
        <f t="shared" si="7"/>
        <v/>
      </c>
      <c r="AK15" s="46" t="str">
        <f>IF(AH15&lt;&gt;"",LOOKUP(AH15,{0,60,68,71,74,77,80,83,86,89,92},{"F","D","D+","C-","C","C+","B-","B","B+","A-","A"}),"NA")</f>
        <v>F</v>
      </c>
      <c r="AL15" s="49"/>
      <c r="AM15" s="52">
        <f t="shared" si="19"/>
        <v>1</v>
      </c>
      <c r="AN15" s="49"/>
      <c r="AO15" s="49"/>
      <c r="AP15" s="49"/>
      <c r="AS15" s="37"/>
      <c r="AU15" s="26">
        <f t="shared" si="8"/>
        <v>0</v>
      </c>
      <c r="AV15" s="26">
        <f t="shared" si="9"/>
        <v>0</v>
      </c>
      <c r="AW15" s="26">
        <f t="shared" si="10"/>
        <v>0</v>
      </c>
      <c r="AX15" s="35">
        <f t="shared" si="20"/>
        <v>0</v>
      </c>
      <c r="AY15" s="35">
        <f t="shared" si="21"/>
        <v>0</v>
      </c>
      <c r="AZ15" s="41">
        <f t="shared" si="11"/>
        <v>0</v>
      </c>
      <c r="BA15" s="41">
        <f t="shared" si="12"/>
        <v>0</v>
      </c>
      <c r="BB15" s="41">
        <f t="shared" si="13"/>
        <v>0</v>
      </c>
      <c r="BC15" s="35">
        <f t="shared" si="22"/>
        <v>1</v>
      </c>
      <c r="BD15" s="35">
        <f t="shared" si="23"/>
        <v>0</v>
      </c>
      <c r="BE15" s="35">
        <f t="shared" si="24"/>
        <v>0</v>
      </c>
      <c r="BF15" s="38" t="str">
        <f t="shared" si="25"/>
        <v>F</v>
      </c>
    </row>
    <row r="16" spans="1:58" ht="12.75" customHeight="1" x14ac:dyDescent="0.2">
      <c r="A16" s="2">
        <v>15</v>
      </c>
      <c r="B16" s="3"/>
      <c r="C16" s="3"/>
      <c r="D16" s="3"/>
      <c r="E16" s="30"/>
      <c r="F16" s="5">
        <f t="shared" si="0"/>
        <v>0</v>
      </c>
      <c r="G16" s="3"/>
      <c r="H16" s="5">
        <f t="shared" si="0"/>
        <v>0</v>
      </c>
      <c r="I16" s="3"/>
      <c r="J16" s="5">
        <f t="shared" si="0"/>
        <v>0</v>
      </c>
      <c r="K16" s="31">
        <f t="shared" si="14"/>
        <v>0</v>
      </c>
      <c r="L16" s="5">
        <f t="shared" si="0"/>
        <v>0</v>
      </c>
      <c r="M16" s="32"/>
      <c r="N16" s="5"/>
      <c r="O16" s="5">
        <f t="shared" si="1"/>
        <v>0</v>
      </c>
      <c r="P16" s="5"/>
      <c r="Q16" s="5">
        <f t="shared" si="1"/>
        <v>0</v>
      </c>
      <c r="R16" s="5">
        <f t="shared" si="15"/>
        <v>0</v>
      </c>
      <c r="S16" s="5">
        <f t="shared" si="2"/>
        <v>0</v>
      </c>
      <c r="T16" s="4"/>
      <c r="U16" s="5">
        <f t="shared" si="3"/>
        <v>0</v>
      </c>
      <c r="V16" s="5"/>
      <c r="W16" s="5">
        <f t="shared" si="4"/>
        <v>0</v>
      </c>
      <c r="X16" s="5"/>
      <c r="Y16" s="5">
        <f t="shared" si="5"/>
        <v>0</v>
      </c>
      <c r="Z16" s="5">
        <f t="shared" si="16"/>
        <v>0</v>
      </c>
      <c r="AA16" s="5">
        <f t="shared" si="6"/>
        <v>0</v>
      </c>
      <c r="AB16" s="5">
        <f t="shared" si="17"/>
        <v>0</v>
      </c>
      <c r="AC16" s="4"/>
      <c r="AD16" s="4"/>
      <c r="AE16" s="4">
        <f t="shared" si="26"/>
        <v>0</v>
      </c>
      <c r="AF16" s="4"/>
      <c r="AG16" s="4"/>
      <c r="AH16" s="5">
        <f t="shared" si="18"/>
        <v>0</v>
      </c>
      <c r="AI16" s="2">
        <v>15</v>
      </c>
      <c r="AJ16" s="3" t="str">
        <f t="shared" si="7"/>
        <v/>
      </c>
      <c r="AK16" s="46" t="str">
        <f>IF(AH16&lt;&gt;"",LOOKUP(AH16,{0,60,68,71,74,77,80,83,86,89,92},{"F","D","D+","C-","C","C+","B-","B","B+","A-","A"}),"NA")</f>
        <v>F</v>
      </c>
      <c r="AL16" s="49"/>
      <c r="AM16" s="52">
        <f t="shared" si="19"/>
        <v>1</v>
      </c>
      <c r="AN16" s="49"/>
      <c r="AO16" s="49"/>
      <c r="AP16" s="49"/>
      <c r="AS16" s="37"/>
      <c r="AU16" s="26">
        <f t="shared" si="8"/>
        <v>0</v>
      </c>
      <c r="AV16" s="26">
        <f t="shared" si="9"/>
        <v>0</v>
      </c>
      <c r="AW16" s="26">
        <f t="shared" si="10"/>
        <v>0</v>
      </c>
      <c r="AX16" s="35">
        <f t="shared" si="20"/>
        <v>0</v>
      </c>
      <c r="AY16" s="35">
        <f t="shared" si="21"/>
        <v>0</v>
      </c>
      <c r="AZ16" s="41">
        <f t="shared" si="11"/>
        <v>0</v>
      </c>
      <c r="BA16" s="41">
        <f t="shared" si="12"/>
        <v>0</v>
      </c>
      <c r="BB16" s="41">
        <f t="shared" si="13"/>
        <v>0</v>
      </c>
      <c r="BC16" s="35">
        <f t="shared" si="22"/>
        <v>1</v>
      </c>
      <c r="BD16" s="35">
        <f t="shared" si="23"/>
        <v>0</v>
      </c>
      <c r="BE16" s="35">
        <f t="shared" si="24"/>
        <v>0</v>
      </c>
      <c r="BF16" s="38" t="str">
        <f t="shared" si="25"/>
        <v>F</v>
      </c>
    </row>
    <row r="17" spans="1:58" ht="12.75" customHeight="1" x14ac:dyDescent="0.2">
      <c r="A17" s="2">
        <v>16</v>
      </c>
      <c r="B17" s="3"/>
      <c r="C17" s="3"/>
      <c r="D17" s="3"/>
      <c r="E17" s="30"/>
      <c r="F17" s="5">
        <f t="shared" si="0"/>
        <v>0</v>
      </c>
      <c r="G17" s="3"/>
      <c r="H17" s="5">
        <f t="shared" si="0"/>
        <v>0</v>
      </c>
      <c r="I17" s="3"/>
      <c r="J17" s="5">
        <f t="shared" si="0"/>
        <v>0</v>
      </c>
      <c r="K17" s="31">
        <f t="shared" si="14"/>
        <v>0</v>
      </c>
      <c r="L17" s="5">
        <f t="shared" si="0"/>
        <v>0</v>
      </c>
      <c r="M17" s="32"/>
      <c r="N17" s="5"/>
      <c r="O17" s="5">
        <f t="shared" si="1"/>
        <v>0</v>
      </c>
      <c r="P17" s="5"/>
      <c r="Q17" s="5">
        <f t="shared" si="1"/>
        <v>0</v>
      </c>
      <c r="R17" s="5">
        <f t="shared" si="15"/>
        <v>0</v>
      </c>
      <c r="S17" s="5">
        <f t="shared" si="2"/>
        <v>0</v>
      </c>
      <c r="T17" s="4"/>
      <c r="U17" s="5">
        <f t="shared" si="3"/>
        <v>0</v>
      </c>
      <c r="V17" s="5"/>
      <c r="W17" s="5">
        <f t="shared" si="4"/>
        <v>0</v>
      </c>
      <c r="X17" s="5"/>
      <c r="Y17" s="5">
        <f t="shared" si="5"/>
        <v>0</v>
      </c>
      <c r="Z17" s="5">
        <f t="shared" si="16"/>
        <v>0</v>
      </c>
      <c r="AA17" s="5">
        <f t="shared" si="6"/>
        <v>0</v>
      </c>
      <c r="AB17" s="5">
        <f t="shared" si="17"/>
        <v>0</v>
      </c>
      <c r="AC17" s="4"/>
      <c r="AD17" s="4"/>
      <c r="AE17" s="4">
        <f t="shared" si="26"/>
        <v>0</v>
      </c>
      <c r="AF17" s="4"/>
      <c r="AG17" s="4"/>
      <c r="AH17" s="5">
        <f t="shared" si="18"/>
        <v>0</v>
      </c>
      <c r="AI17" s="2">
        <v>16</v>
      </c>
      <c r="AJ17" s="3" t="str">
        <f t="shared" si="7"/>
        <v/>
      </c>
      <c r="AK17" s="46" t="str">
        <f>IF(AH17&lt;&gt;"",LOOKUP(AH17,{0,60,68,71,74,77,80,83,86,89,92},{"F","D","D+","C-","C","C+","B-","B","B+","A-","A"}),"NA")</f>
        <v>F</v>
      </c>
      <c r="AL17" s="49"/>
      <c r="AM17" s="52">
        <f t="shared" si="19"/>
        <v>1</v>
      </c>
      <c r="AN17" s="49"/>
      <c r="AO17" s="49"/>
      <c r="AP17" s="49"/>
      <c r="AS17" s="37"/>
      <c r="AU17" s="26">
        <f t="shared" si="8"/>
        <v>0</v>
      </c>
      <c r="AV17" s="26">
        <f t="shared" si="9"/>
        <v>0</v>
      </c>
      <c r="AW17" s="26">
        <f t="shared" si="10"/>
        <v>0</v>
      </c>
      <c r="AX17" s="35">
        <f t="shared" si="20"/>
        <v>0</v>
      </c>
      <c r="AY17" s="35">
        <f t="shared" si="21"/>
        <v>0</v>
      </c>
      <c r="AZ17" s="41">
        <f t="shared" si="11"/>
        <v>0</v>
      </c>
      <c r="BA17" s="41">
        <f t="shared" si="12"/>
        <v>0</v>
      </c>
      <c r="BB17" s="41">
        <f t="shared" si="13"/>
        <v>0</v>
      </c>
      <c r="BC17" s="35">
        <f t="shared" si="22"/>
        <v>1</v>
      </c>
      <c r="BD17" s="35">
        <f t="shared" si="23"/>
        <v>0</v>
      </c>
      <c r="BE17" s="35">
        <f t="shared" si="24"/>
        <v>0</v>
      </c>
      <c r="BF17" s="38" t="str">
        <f t="shared" si="25"/>
        <v>F</v>
      </c>
    </row>
    <row r="18" spans="1:58" ht="12.75" customHeight="1" x14ac:dyDescent="0.2">
      <c r="A18" s="2">
        <v>17</v>
      </c>
      <c r="B18" s="3"/>
      <c r="C18" s="3"/>
      <c r="D18" s="3"/>
      <c r="E18" s="30"/>
      <c r="F18" s="5">
        <f t="shared" si="0"/>
        <v>0</v>
      </c>
      <c r="G18" s="3"/>
      <c r="H18" s="5">
        <f t="shared" si="0"/>
        <v>0</v>
      </c>
      <c r="I18" s="3"/>
      <c r="J18" s="5">
        <f t="shared" si="0"/>
        <v>0</v>
      </c>
      <c r="K18" s="31">
        <f t="shared" si="14"/>
        <v>0</v>
      </c>
      <c r="L18" s="5">
        <f t="shared" si="0"/>
        <v>0</v>
      </c>
      <c r="M18" s="32"/>
      <c r="N18" s="5"/>
      <c r="O18" s="5">
        <f t="shared" si="1"/>
        <v>0</v>
      </c>
      <c r="P18" s="5"/>
      <c r="Q18" s="5">
        <f t="shared" si="1"/>
        <v>0</v>
      </c>
      <c r="R18" s="5">
        <f t="shared" si="15"/>
        <v>0</v>
      </c>
      <c r="S18" s="5">
        <f t="shared" si="2"/>
        <v>0</v>
      </c>
      <c r="T18" s="4"/>
      <c r="U18" s="5">
        <f t="shared" si="3"/>
        <v>0</v>
      </c>
      <c r="V18" s="5"/>
      <c r="W18" s="5">
        <f t="shared" si="4"/>
        <v>0</v>
      </c>
      <c r="X18" s="5"/>
      <c r="Y18" s="5">
        <f t="shared" si="5"/>
        <v>0</v>
      </c>
      <c r="Z18" s="5">
        <f t="shared" si="16"/>
        <v>0</v>
      </c>
      <c r="AA18" s="5">
        <f t="shared" si="6"/>
        <v>0</v>
      </c>
      <c r="AB18" s="5">
        <f t="shared" si="17"/>
        <v>0</v>
      </c>
      <c r="AC18" s="4"/>
      <c r="AD18" s="4"/>
      <c r="AE18" s="4">
        <f t="shared" si="26"/>
        <v>0</v>
      </c>
      <c r="AF18" s="4"/>
      <c r="AG18" s="4"/>
      <c r="AH18" s="5">
        <f t="shared" si="18"/>
        <v>0</v>
      </c>
      <c r="AI18" s="2">
        <v>17</v>
      </c>
      <c r="AJ18" s="3" t="str">
        <f t="shared" si="7"/>
        <v/>
      </c>
      <c r="AK18" s="46" t="str">
        <f>IF(AH18&lt;&gt;"",LOOKUP(AH18,{0,60,68,71,74,77,80,83,86,89,92},{"F","D","D+","C-","C","C+","B-","B","B+","A-","A"}),"NA")</f>
        <v>F</v>
      </c>
      <c r="AL18" s="49"/>
      <c r="AM18" s="52">
        <f t="shared" si="19"/>
        <v>1</v>
      </c>
      <c r="AN18" s="49"/>
      <c r="AO18" s="49"/>
      <c r="AP18" s="49"/>
      <c r="AS18" s="37"/>
      <c r="AU18" s="26">
        <f t="shared" si="8"/>
        <v>0</v>
      </c>
      <c r="AV18" s="26">
        <f t="shared" si="9"/>
        <v>0</v>
      </c>
      <c r="AW18" s="26">
        <f t="shared" si="10"/>
        <v>0</v>
      </c>
      <c r="AX18" s="35">
        <f t="shared" si="20"/>
        <v>0</v>
      </c>
      <c r="AY18" s="35">
        <f t="shared" si="21"/>
        <v>0</v>
      </c>
      <c r="AZ18" s="41">
        <f t="shared" si="11"/>
        <v>0</v>
      </c>
      <c r="BA18" s="41">
        <f t="shared" si="12"/>
        <v>0</v>
      </c>
      <c r="BB18" s="41">
        <f t="shared" si="13"/>
        <v>0</v>
      </c>
      <c r="BC18" s="35">
        <f t="shared" si="22"/>
        <v>1</v>
      </c>
      <c r="BD18" s="35">
        <f t="shared" si="23"/>
        <v>0</v>
      </c>
      <c r="BE18" s="35">
        <f t="shared" si="24"/>
        <v>0</v>
      </c>
      <c r="BF18" s="38" t="str">
        <f t="shared" si="25"/>
        <v>F</v>
      </c>
    </row>
    <row r="19" spans="1:58" ht="12.75" customHeight="1" x14ac:dyDescent="0.2">
      <c r="A19" s="2">
        <v>18</v>
      </c>
      <c r="B19" s="3"/>
      <c r="C19" s="3"/>
      <c r="D19" s="3"/>
      <c r="E19" s="30"/>
      <c r="F19" s="5">
        <f t="shared" si="0"/>
        <v>0</v>
      </c>
      <c r="G19" s="3"/>
      <c r="H19" s="5">
        <f t="shared" si="0"/>
        <v>0</v>
      </c>
      <c r="I19" s="3"/>
      <c r="J19" s="5">
        <f t="shared" si="0"/>
        <v>0</v>
      </c>
      <c r="K19" s="31">
        <f t="shared" si="14"/>
        <v>0</v>
      </c>
      <c r="L19" s="5">
        <f t="shared" si="0"/>
        <v>0</v>
      </c>
      <c r="M19" s="32"/>
      <c r="N19" s="5"/>
      <c r="O19" s="5">
        <f t="shared" si="1"/>
        <v>0</v>
      </c>
      <c r="P19" s="5"/>
      <c r="Q19" s="5">
        <f t="shared" si="1"/>
        <v>0</v>
      </c>
      <c r="R19" s="5">
        <f t="shared" si="15"/>
        <v>0</v>
      </c>
      <c r="S19" s="5">
        <f t="shared" si="2"/>
        <v>0</v>
      </c>
      <c r="T19" s="4"/>
      <c r="U19" s="5">
        <f t="shared" si="3"/>
        <v>0</v>
      </c>
      <c r="V19" s="5"/>
      <c r="W19" s="5">
        <f t="shared" si="4"/>
        <v>0</v>
      </c>
      <c r="X19" s="5"/>
      <c r="Y19" s="5">
        <f t="shared" si="5"/>
        <v>0</v>
      </c>
      <c r="Z19" s="5">
        <f t="shared" si="16"/>
        <v>0</v>
      </c>
      <c r="AA19" s="5">
        <f t="shared" si="6"/>
        <v>0</v>
      </c>
      <c r="AB19" s="5">
        <f t="shared" si="17"/>
        <v>0</v>
      </c>
      <c r="AC19" s="4"/>
      <c r="AD19" s="4"/>
      <c r="AE19" s="4">
        <f t="shared" si="26"/>
        <v>0</v>
      </c>
      <c r="AF19" s="4"/>
      <c r="AG19" s="4"/>
      <c r="AH19" s="5">
        <f t="shared" si="18"/>
        <v>0</v>
      </c>
      <c r="AI19" s="2">
        <v>18</v>
      </c>
      <c r="AJ19" s="3" t="str">
        <f t="shared" si="7"/>
        <v/>
      </c>
      <c r="AK19" s="46" t="str">
        <f>IF(AH19&lt;&gt;"",LOOKUP(AH19,{0,60,68,71,74,77,80,83,86,89,92},{"F","D","D+","C-","C","C+","B-","B","B+","A-","A"}),"NA")</f>
        <v>F</v>
      </c>
      <c r="AL19" s="49"/>
      <c r="AM19" s="52">
        <f t="shared" si="19"/>
        <v>1</v>
      </c>
      <c r="AN19" s="49"/>
      <c r="AO19" s="49"/>
      <c r="AP19" s="49"/>
      <c r="AS19" s="37"/>
      <c r="AU19" s="26">
        <f t="shared" si="8"/>
        <v>0</v>
      </c>
      <c r="AV19" s="26">
        <f t="shared" si="9"/>
        <v>0</v>
      </c>
      <c r="AW19" s="26">
        <f t="shared" si="10"/>
        <v>0</v>
      </c>
      <c r="AX19" s="35">
        <f t="shared" si="20"/>
        <v>0</v>
      </c>
      <c r="AY19" s="35">
        <f t="shared" si="21"/>
        <v>0</v>
      </c>
      <c r="AZ19" s="41">
        <f t="shared" si="11"/>
        <v>0</v>
      </c>
      <c r="BA19" s="41">
        <f t="shared" si="12"/>
        <v>0</v>
      </c>
      <c r="BB19" s="41">
        <f t="shared" si="13"/>
        <v>0</v>
      </c>
      <c r="BC19" s="35">
        <f t="shared" si="22"/>
        <v>1</v>
      </c>
      <c r="BD19" s="35">
        <f t="shared" si="23"/>
        <v>0</v>
      </c>
      <c r="BE19" s="35">
        <f t="shared" si="24"/>
        <v>0</v>
      </c>
      <c r="BF19" s="38" t="str">
        <f t="shared" si="25"/>
        <v>F</v>
      </c>
    </row>
    <row r="20" spans="1:58" ht="12.75" customHeight="1" x14ac:dyDescent="0.2">
      <c r="A20" s="2">
        <v>19</v>
      </c>
      <c r="B20" s="3"/>
      <c r="C20" s="3"/>
      <c r="D20" s="3"/>
      <c r="E20" s="30"/>
      <c r="F20" s="5">
        <f t="shared" si="0"/>
        <v>0</v>
      </c>
      <c r="G20" s="3"/>
      <c r="H20" s="5">
        <f t="shared" si="0"/>
        <v>0</v>
      </c>
      <c r="I20" s="3"/>
      <c r="J20" s="5">
        <f t="shared" si="0"/>
        <v>0</v>
      </c>
      <c r="K20" s="31">
        <f t="shared" si="14"/>
        <v>0</v>
      </c>
      <c r="L20" s="5">
        <f t="shared" si="0"/>
        <v>0</v>
      </c>
      <c r="M20" s="32"/>
      <c r="N20" s="5"/>
      <c r="O20" s="5">
        <f t="shared" si="1"/>
        <v>0</v>
      </c>
      <c r="P20" s="5"/>
      <c r="Q20" s="5">
        <f t="shared" si="1"/>
        <v>0</v>
      </c>
      <c r="R20" s="5">
        <f t="shared" si="15"/>
        <v>0</v>
      </c>
      <c r="S20" s="5">
        <f t="shared" si="2"/>
        <v>0</v>
      </c>
      <c r="T20" s="4"/>
      <c r="U20" s="5">
        <f t="shared" si="3"/>
        <v>0</v>
      </c>
      <c r="V20" s="5"/>
      <c r="W20" s="5">
        <f t="shared" si="4"/>
        <v>0</v>
      </c>
      <c r="X20" s="5"/>
      <c r="Y20" s="5">
        <f t="shared" si="5"/>
        <v>0</v>
      </c>
      <c r="Z20" s="5">
        <f t="shared" si="16"/>
        <v>0</v>
      </c>
      <c r="AA20" s="5">
        <f t="shared" si="6"/>
        <v>0</v>
      </c>
      <c r="AB20" s="5">
        <f t="shared" si="17"/>
        <v>0</v>
      </c>
      <c r="AC20" s="4"/>
      <c r="AD20" s="4"/>
      <c r="AE20" s="4">
        <f t="shared" si="26"/>
        <v>0</v>
      </c>
      <c r="AF20" s="4"/>
      <c r="AG20" s="4"/>
      <c r="AH20" s="5">
        <f t="shared" si="18"/>
        <v>0</v>
      </c>
      <c r="AI20" s="2">
        <v>19</v>
      </c>
      <c r="AJ20" s="3" t="str">
        <f t="shared" si="7"/>
        <v/>
      </c>
      <c r="AK20" s="46" t="str">
        <f>IF(AH20&lt;&gt;"",LOOKUP(AH20,{0,60,68,71,74,77,80,83,86,89,92},{"F","D","D+","C-","C","C+","B-","B","B+","A-","A"}),"NA")</f>
        <v>F</v>
      </c>
      <c r="AL20" s="49"/>
      <c r="AM20" s="52">
        <f t="shared" si="19"/>
        <v>1</v>
      </c>
      <c r="AN20" s="49"/>
      <c r="AO20" s="49"/>
      <c r="AP20" s="49"/>
      <c r="AS20" s="37"/>
      <c r="AU20" s="26">
        <f t="shared" si="8"/>
        <v>0</v>
      </c>
      <c r="AV20" s="26">
        <f t="shared" si="9"/>
        <v>0</v>
      </c>
      <c r="AW20" s="26">
        <f t="shared" si="10"/>
        <v>0</v>
      </c>
      <c r="AX20" s="35">
        <f t="shared" si="20"/>
        <v>0</v>
      </c>
      <c r="AY20" s="35">
        <f t="shared" si="21"/>
        <v>0</v>
      </c>
      <c r="AZ20" s="41">
        <f t="shared" si="11"/>
        <v>0</v>
      </c>
      <c r="BA20" s="41">
        <f t="shared" si="12"/>
        <v>0</v>
      </c>
      <c r="BB20" s="41">
        <f t="shared" si="13"/>
        <v>0</v>
      </c>
      <c r="BC20" s="35">
        <f t="shared" si="22"/>
        <v>1</v>
      </c>
      <c r="BD20" s="35">
        <f t="shared" si="23"/>
        <v>0</v>
      </c>
      <c r="BE20" s="35">
        <f t="shared" si="24"/>
        <v>0</v>
      </c>
      <c r="BF20" s="38" t="str">
        <f t="shared" si="25"/>
        <v>F</v>
      </c>
    </row>
    <row r="21" spans="1:58" ht="12.75" customHeight="1" x14ac:dyDescent="0.2">
      <c r="A21" s="2">
        <v>20</v>
      </c>
      <c r="B21" s="3"/>
      <c r="C21" s="3"/>
      <c r="D21" s="3"/>
      <c r="E21" s="30"/>
      <c r="F21" s="5">
        <f t="shared" si="0"/>
        <v>0</v>
      </c>
      <c r="G21" s="3"/>
      <c r="H21" s="5">
        <f t="shared" si="0"/>
        <v>0</v>
      </c>
      <c r="I21" s="3"/>
      <c r="J21" s="5">
        <f t="shared" si="0"/>
        <v>0</v>
      </c>
      <c r="K21" s="31">
        <f t="shared" si="14"/>
        <v>0</v>
      </c>
      <c r="L21" s="5">
        <f t="shared" si="0"/>
        <v>0</v>
      </c>
      <c r="M21" s="32"/>
      <c r="N21" s="5"/>
      <c r="O21" s="5">
        <f t="shared" si="1"/>
        <v>0</v>
      </c>
      <c r="P21" s="5"/>
      <c r="Q21" s="5">
        <f t="shared" si="1"/>
        <v>0</v>
      </c>
      <c r="R21" s="5">
        <f t="shared" si="15"/>
        <v>0</v>
      </c>
      <c r="S21" s="5">
        <f t="shared" si="2"/>
        <v>0</v>
      </c>
      <c r="T21" s="4"/>
      <c r="U21" s="5">
        <f t="shared" si="3"/>
        <v>0</v>
      </c>
      <c r="V21" s="5"/>
      <c r="W21" s="5">
        <f t="shared" si="4"/>
        <v>0</v>
      </c>
      <c r="X21" s="5"/>
      <c r="Y21" s="5">
        <f t="shared" si="5"/>
        <v>0</v>
      </c>
      <c r="Z21" s="5">
        <f t="shared" si="16"/>
        <v>0</v>
      </c>
      <c r="AA21" s="5">
        <f t="shared" si="6"/>
        <v>0</v>
      </c>
      <c r="AB21" s="5">
        <f t="shared" si="17"/>
        <v>0</v>
      </c>
      <c r="AC21" s="4"/>
      <c r="AD21" s="4"/>
      <c r="AE21" s="4">
        <f t="shared" si="26"/>
        <v>0</v>
      </c>
      <c r="AF21" s="4"/>
      <c r="AG21" s="4"/>
      <c r="AH21" s="5">
        <f t="shared" si="18"/>
        <v>0</v>
      </c>
      <c r="AI21" s="2">
        <v>20</v>
      </c>
      <c r="AJ21" s="3" t="str">
        <f t="shared" si="7"/>
        <v/>
      </c>
      <c r="AK21" s="46" t="str">
        <f>IF(AH21&lt;&gt;"",LOOKUP(AH21,{0,60,68,71,74,77,80,83,86,89,92},{"F","D","D+","C-","C","C+","B-","B","B+","A-","A"}),"NA")</f>
        <v>F</v>
      </c>
      <c r="AL21" s="49"/>
      <c r="AM21" s="52">
        <f t="shared" si="19"/>
        <v>1</v>
      </c>
      <c r="AN21" s="49"/>
      <c r="AO21" s="49"/>
      <c r="AP21" s="49"/>
      <c r="AS21" s="37"/>
      <c r="AU21" s="26">
        <f t="shared" si="8"/>
        <v>0</v>
      </c>
      <c r="AV21" s="26">
        <f t="shared" si="9"/>
        <v>0</v>
      </c>
      <c r="AW21" s="26">
        <f t="shared" si="10"/>
        <v>0</v>
      </c>
      <c r="AX21" s="35">
        <f t="shared" si="20"/>
        <v>0</v>
      </c>
      <c r="AY21" s="35">
        <f t="shared" si="21"/>
        <v>0</v>
      </c>
      <c r="AZ21" s="41">
        <f t="shared" si="11"/>
        <v>0</v>
      </c>
      <c r="BA21" s="41">
        <f t="shared" si="12"/>
        <v>0</v>
      </c>
      <c r="BB21" s="41">
        <f t="shared" si="13"/>
        <v>0</v>
      </c>
      <c r="BC21" s="35">
        <f t="shared" si="22"/>
        <v>1</v>
      </c>
      <c r="BD21" s="35">
        <f t="shared" si="23"/>
        <v>0</v>
      </c>
      <c r="BE21" s="35">
        <f t="shared" si="24"/>
        <v>0</v>
      </c>
      <c r="BF21" s="38" t="str">
        <f t="shared" si="25"/>
        <v>F</v>
      </c>
    </row>
    <row r="22" spans="1:58" ht="12.75" customHeight="1" x14ac:dyDescent="0.2">
      <c r="A22" s="2">
        <v>21</v>
      </c>
      <c r="B22" s="3"/>
      <c r="C22" s="3"/>
      <c r="D22" s="3"/>
      <c r="E22" s="30"/>
      <c r="F22" s="5">
        <f t="shared" si="0"/>
        <v>0</v>
      </c>
      <c r="G22" s="3"/>
      <c r="H22" s="5">
        <f t="shared" si="0"/>
        <v>0</v>
      </c>
      <c r="I22" s="3"/>
      <c r="J22" s="5">
        <f t="shared" si="0"/>
        <v>0</v>
      </c>
      <c r="K22" s="31">
        <f t="shared" si="14"/>
        <v>0</v>
      </c>
      <c r="L22" s="5">
        <f t="shared" si="0"/>
        <v>0</v>
      </c>
      <c r="M22" s="32"/>
      <c r="N22" s="5"/>
      <c r="O22" s="5">
        <f t="shared" si="1"/>
        <v>0</v>
      </c>
      <c r="P22" s="5"/>
      <c r="Q22" s="5">
        <f t="shared" si="1"/>
        <v>0</v>
      </c>
      <c r="R22" s="5">
        <f t="shared" si="15"/>
        <v>0</v>
      </c>
      <c r="S22" s="5">
        <f t="shared" si="2"/>
        <v>0</v>
      </c>
      <c r="T22" s="4"/>
      <c r="U22" s="5">
        <f t="shared" si="3"/>
        <v>0</v>
      </c>
      <c r="V22" s="5"/>
      <c r="W22" s="5">
        <f t="shared" si="4"/>
        <v>0</v>
      </c>
      <c r="X22" s="5"/>
      <c r="Y22" s="5">
        <f t="shared" si="5"/>
        <v>0</v>
      </c>
      <c r="Z22" s="5">
        <f t="shared" si="16"/>
        <v>0</v>
      </c>
      <c r="AA22" s="5">
        <f t="shared" si="6"/>
        <v>0</v>
      </c>
      <c r="AB22" s="5">
        <f t="shared" si="17"/>
        <v>0</v>
      </c>
      <c r="AC22" s="4"/>
      <c r="AD22" s="4"/>
      <c r="AE22" s="4">
        <f t="shared" si="26"/>
        <v>0</v>
      </c>
      <c r="AF22" s="4"/>
      <c r="AG22" s="4"/>
      <c r="AH22" s="5">
        <f t="shared" si="18"/>
        <v>0</v>
      </c>
      <c r="AI22" s="2">
        <v>21</v>
      </c>
      <c r="AJ22" s="3" t="str">
        <f t="shared" si="7"/>
        <v/>
      </c>
      <c r="AK22" s="46" t="str">
        <f>IF(AH22&lt;&gt;"",LOOKUP(AH22,{0,60,68,71,74,77,80,83,86,89,92},{"F","D","D+","C-","C","C+","B-","B","B+","A-","A"}),"NA")</f>
        <v>F</v>
      </c>
      <c r="AL22" s="49"/>
      <c r="AM22" s="52">
        <f t="shared" si="19"/>
        <v>1</v>
      </c>
      <c r="AN22" s="49"/>
      <c r="AO22" s="49"/>
      <c r="AP22" s="49"/>
      <c r="AS22" s="37"/>
      <c r="AU22" s="26">
        <f t="shared" si="8"/>
        <v>0</v>
      </c>
      <c r="AV22" s="26">
        <f t="shared" si="9"/>
        <v>0</v>
      </c>
      <c r="AW22" s="26">
        <f t="shared" si="10"/>
        <v>0</v>
      </c>
      <c r="AX22" s="35">
        <f t="shared" si="20"/>
        <v>0</v>
      </c>
      <c r="AY22" s="35">
        <f t="shared" si="21"/>
        <v>0</v>
      </c>
      <c r="AZ22" s="41">
        <f t="shared" si="11"/>
        <v>0</v>
      </c>
      <c r="BA22" s="41">
        <f t="shared" si="12"/>
        <v>0</v>
      </c>
      <c r="BB22" s="41">
        <f t="shared" si="13"/>
        <v>0</v>
      </c>
      <c r="BC22" s="35">
        <f t="shared" si="22"/>
        <v>1</v>
      </c>
      <c r="BD22" s="35">
        <f t="shared" si="23"/>
        <v>0</v>
      </c>
      <c r="BE22" s="35">
        <f t="shared" si="24"/>
        <v>0</v>
      </c>
      <c r="BF22" s="38" t="str">
        <f t="shared" si="25"/>
        <v>F</v>
      </c>
    </row>
    <row r="23" spans="1:58" ht="12.75" customHeight="1" x14ac:dyDescent="0.2">
      <c r="A23" s="2">
        <v>22</v>
      </c>
      <c r="B23" s="3"/>
      <c r="C23" s="3"/>
      <c r="D23" s="3"/>
      <c r="E23" s="30"/>
      <c r="F23" s="5">
        <f t="shared" si="0"/>
        <v>0</v>
      </c>
      <c r="G23" s="3"/>
      <c r="H23" s="5">
        <f t="shared" si="0"/>
        <v>0</v>
      </c>
      <c r="I23" s="3"/>
      <c r="J23" s="5">
        <f t="shared" si="0"/>
        <v>0</v>
      </c>
      <c r="K23" s="31">
        <f t="shared" si="14"/>
        <v>0</v>
      </c>
      <c r="L23" s="5">
        <f t="shared" si="0"/>
        <v>0</v>
      </c>
      <c r="M23" s="32"/>
      <c r="N23" s="5"/>
      <c r="O23" s="5">
        <f t="shared" si="1"/>
        <v>0</v>
      </c>
      <c r="P23" s="5"/>
      <c r="Q23" s="5">
        <f t="shared" si="1"/>
        <v>0</v>
      </c>
      <c r="R23" s="5">
        <f t="shared" si="15"/>
        <v>0</v>
      </c>
      <c r="S23" s="5">
        <f t="shared" si="2"/>
        <v>0</v>
      </c>
      <c r="T23" s="4"/>
      <c r="U23" s="5">
        <f t="shared" si="3"/>
        <v>0</v>
      </c>
      <c r="V23" s="5"/>
      <c r="W23" s="5">
        <f t="shared" si="4"/>
        <v>0</v>
      </c>
      <c r="X23" s="5"/>
      <c r="Y23" s="5">
        <f t="shared" si="5"/>
        <v>0</v>
      </c>
      <c r="Z23" s="5">
        <f t="shared" si="16"/>
        <v>0</v>
      </c>
      <c r="AA23" s="5">
        <f t="shared" si="6"/>
        <v>0</v>
      </c>
      <c r="AB23" s="5">
        <f t="shared" si="17"/>
        <v>0</v>
      </c>
      <c r="AC23" s="4"/>
      <c r="AD23" s="4"/>
      <c r="AE23" s="4">
        <f t="shared" si="26"/>
        <v>0</v>
      </c>
      <c r="AF23" s="4"/>
      <c r="AG23" s="4"/>
      <c r="AH23" s="5">
        <f t="shared" si="18"/>
        <v>0</v>
      </c>
      <c r="AI23" s="2">
        <v>22</v>
      </c>
      <c r="AJ23" s="3" t="str">
        <f t="shared" si="7"/>
        <v/>
      </c>
      <c r="AK23" s="46" t="str">
        <f>IF(AH23&lt;&gt;"",LOOKUP(AH23,{0,60,68,71,74,77,80,83,86,89,92},{"F","D","D+","C-","C","C+","B-","B","B+","A-","A"}),"NA")</f>
        <v>F</v>
      </c>
      <c r="AL23" s="49"/>
      <c r="AM23" s="52">
        <f t="shared" si="19"/>
        <v>1</v>
      </c>
      <c r="AN23" s="49"/>
      <c r="AO23" s="49"/>
      <c r="AP23" s="49"/>
      <c r="AS23" s="37"/>
      <c r="AU23" s="26">
        <f t="shared" si="8"/>
        <v>0</v>
      </c>
      <c r="AV23" s="26">
        <f t="shared" si="9"/>
        <v>0</v>
      </c>
      <c r="AW23" s="26">
        <f t="shared" si="10"/>
        <v>0</v>
      </c>
      <c r="AX23" s="35">
        <f t="shared" si="20"/>
        <v>0</v>
      </c>
      <c r="AY23" s="35">
        <f t="shared" si="21"/>
        <v>0</v>
      </c>
      <c r="AZ23" s="41">
        <f t="shared" si="11"/>
        <v>0</v>
      </c>
      <c r="BA23" s="41">
        <f t="shared" si="12"/>
        <v>0</v>
      </c>
      <c r="BB23" s="41">
        <f t="shared" si="13"/>
        <v>0</v>
      </c>
      <c r="BC23" s="35">
        <f t="shared" si="22"/>
        <v>1</v>
      </c>
      <c r="BD23" s="35">
        <f t="shared" si="23"/>
        <v>0</v>
      </c>
      <c r="BE23" s="35">
        <f t="shared" si="24"/>
        <v>0</v>
      </c>
      <c r="BF23" s="38" t="str">
        <f t="shared" si="25"/>
        <v>F</v>
      </c>
    </row>
    <row r="24" spans="1:58" ht="12.75" customHeight="1" x14ac:dyDescent="0.2">
      <c r="A24" s="2">
        <v>23</v>
      </c>
      <c r="B24" s="3"/>
      <c r="C24" s="3"/>
      <c r="D24" s="3"/>
      <c r="E24" s="30"/>
      <c r="F24" s="5">
        <f t="shared" si="0"/>
        <v>0</v>
      </c>
      <c r="G24" s="3"/>
      <c r="H24" s="5">
        <f t="shared" si="0"/>
        <v>0</v>
      </c>
      <c r="I24" s="3"/>
      <c r="J24" s="5">
        <f t="shared" si="0"/>
        <v>0</v>
      </c>
      <c r="K24" s="31">
        <f t="shared" si="14"/>
        <v>0</v>
      </c>
      <c r="L24" s="5">
        <f t="shared" si="0"/>
        <v>0</v>
      </c>
      <c r="M24" s="32"/>
      <c r="N24" s="5"/>
      <c r="O24" s="5">
        <f t="shared" si="1"/>
        <v>0</v>
      </c>
      <c r="P24" s="5"/>
      <c r="Q24" s="5">
        <f t="shared" si="1"/>
        <v>0</v>
      </c>
      <c r="R24" s="5">
        <f t="shared" si="15"/>
        <v>0</v>
      </c>
      <c r="S24" s="5">
        <f t="shared" si="2"/>
        <v>0</v>
      </c>
      <c r="T24" s="4"/>
      <c r="U24" s="5">
        <f t="shared" si="3"/>
        <v>0</v>
      </c>
      <c r="V24" s="5"/>
      <c r="W24" s="5">
        <f t="shared" si="4"/>
        <v>0</v>
      </c>
      <c r="X24" s="5"/>
      <c r="Y24" s="5">
        <f t="shared" si="5"/>
        <v>0</v>
      </c>
      <c r="Z24" s="5">
        <f t="shared" si="16"/>
        <v>0</v>
      </c>
      <c r="AA24" s="5">
        <f t="shared" si="6"/>
        <v>0</v>
      </c>
      <c r="AB24" s="5">
        <f t="shared" si="17"/>
        <v>0</v>
      </c>
      <c r="AC24" s="4"/>
      <c r="AD24" s="4"/>
      <c r="AE24" s="4">
        <f t="shared" si="26"/>
        <v>0</v>
      </c>
      <c r="AF24" s="4"/>
      <c r="AG24" s="4"/>
      <c r="AH24" s="5">
        <f t="shared" si="18"/>
        <v>0</v>
      </c>
      <c r="AI24" s="2">
        <v>23</v>
      </c>
      <c r="AJ24" s="3" t="str">
        <f t="shared" si="7"/>
        <v/>
      </c>
      <c r="AK24" s="46" t="str">
        <f>IF(AH24&lt;&gt;"",LOOKUP(AH24,{0,60,68,71,74,77,80,83,86,89,92},{"F","D","D+","C-","C","C+","B-","B","B+","A-","A"}),"NA")</f>
        <v>F</v>
      </c>
      <c r="AL24" s="49"/>
      <c r="AM24" s="52">
        <f t="shared" si="19"/>
        <v>1</v>
      </c>
      <c r="AN24" s="49"/>
      <c r="AO24" s="49"/>
      <c r="AP24" s="49"/>
      <c r="AS24" s="37"/>
      <c r="AU24" s="26">
        <f t="shared" si="8"/>
        <v>0</v>
      </c>
      <c r="AV24" s="26">
        <f t="shared" si="9"/>
        <v>0</v>
      </c>
      <c r="AW24" s="26">
        <f t="shared" si="10"/>
        <v>0</v>
      </c>
      <c r="AX24" s="35">
        <f t="shared" si="20"/>
        <v>0</v>
      </c>
      <c r="AY24" s="35">
        <f t="shared" si="21"/>
        <v>0</v>
      </c>
      <c r="AZ24" s="41">
        <f t="shared" si="11"/>
        <v>0</v>
      </c>
      <c r="BA24" s="41">
        <f t="shared" si="12"/>
        <v>0</v>
      </c>
      <c r="BB24" s="41">
        <f t="shared" si="13"/>
        <v>0</v>
      </c>
      <c r="BC24" s="35">
        <f t="shared" si="22"/>
        <v>1</v>
      </c>
      <c r="BD24" s="35">
        <f t="shared" si="23"/>
        <v>0</v>
      </c>
      <c r="BE24" s="35">
        <f t="shared" si="24"/>
        <v>0</v>
      </c>
      <c r="BF24" s="38" t="str">
        <f t="shared" si="25"/>
        <v>F</v>
      </c>
    </row>
    <row r="25" spans="1:58" ht="12.75" customHeight="1" x14ac:dyDescent="0.2">
      <c r="A25" s="2">
        <v>24</v>
      </c>
      <c r="B25" s="3"/>
      <c r="C25" s="3"/>
      <c r="D25" s="3"/>
      <c r="E25" s="30"/>
      <c r="F25" s="5">
        <f t="shared" si="0"/>
        <v>0</v>
      </c>
      <c r="G25" s="3"/>
      <c r="H25" s="5">
        <f t="shared" si="0"/>
        <v>0</v>
      </c>
      <c r="I25" s="3"/>
      <c r="J25" s="5">
        <f t="shared" si="0"/>
        <v>0</v>
      </c>
      <c r="K25" s="31">
        <f t="shared" si="14"/>
        <v>0</v>
      </c>
      <c r="L25" s="5">
        <f t="shared" si="0"/>
        <v>0</v>
      </c>
      <c r="M25" s="32"/>
      <c r="N25" s="5"/>
      <c r="O25" s="5">
        <f t="shared" si="1"/>
        <v>0</v>
      </c>
      <c r="P25" s="5"/>
      <c r="Q25" s="5">
        <f t="shared" si="1"/>
        <v>0</v>
      </c>
      <c r="R25" s="5">
        <f t="shared" si="15"/>
        <v>0</v>
      </c>
      <c r="S25" s="5">
        <f t="shared" si="2"/>
        <v>0</v>
      </c>
      <c r="T25" s="4"/>
      <c r="U25" s="5">
        <f t="shared" si="3"/>
        <v>0</v>
      </c>
      <c r="V25" s="5"/>
      <c r="W25" s="5">
        <f t="shared" si="4"/>
        <v>0</v>
      </c>
      <c r="X25" s="5"/>
      <c r="Y25" s="5">
        <f t="shared" si="5"/>
        <v>0</v>
      </c>
      <c r="Z25" s="5">
        <f t="shared" si="16"/>
        <v>0</v>
      </c>
      <c r="AA25" s="5">
        <f t="shared" si="6"/>
        <v>0</v>
      </c>
      <c r="AB25" s="5">
        <f t="shared" si="17"/>
        <v>0</v>
      </c>
      <c r="AC25" s="4"/>
      <c r="AD25" s="4"/>
      <c r="AE25" s="4">
        <f t="shared" si="26"/>
        <v>0</v>
      </c>
      <c r="AF25" s="4"/>
      <c r="AG25" s="4"/>
      <c r="AH25" s="5">
        <f t="shared" si="18"/>
        <v>0</v>
      </c>
      <c r="AI25" s="2">
        <v>24</v>
      </c>
      <c r="AJ25" s="3" t="str">
        <f t="shared" si="7"/>
        <v/>
      </c>
      <c r="AK25" s="46" t="str">
        <f>IF(AH25&lt;&gt;"",LOOKUP(AH25,{0,60,68,71,74,77,80,83,86,89,92},{"F","D","D+","C-","C","C+","B-","B","B+","A-","A"}),"NA")</f>
        <v>F</v>
      </c>
      <c r="AL25" s="49"/>
      <c r="AM25" s="52">
        <f t="shared" si="19"/>
        <v>1</v>
      </c>
      <c r="AN25" s="49"/>
      <c r="AO25" s="49"/>
      <c r="AP25" s="49"/>
      <c r="AS25" s="37"/>
      <c r="AU25" s="26">
        <f t="shared" si="8"/>
        <v>0</v>
      </c>
      <c r="AV25" s="26">
        <f t="shared" si="9"/>
        <v>0</v>
      </c>
      <c r="AW25" s="26">
        <f t="shared" si="10"/>
        <v>0</v>
      </c>
      <c r="AX25" s="35">
        <f t="shared" si="20"/>
        <v>0</v>
      </c>
      <c r="AY25" s="35">
        <f t="shared" si="21"/>
        <v>0</v>
      </c>
      <c r="AZ25" s="41">
        <f t="shared" si="11"/>
        <v>0</v>
      </c>
      <c r="BA25" s="41">
        <f t="shared" si="12"/>
        <v>0</v>
      </c>
      <c r="BB25" s="41">
        <f t="shared" si="13"/>
        <v>0</v>
      </c>
      <c r="BC25" s="35">
        <f t="shared" si="22"/>
        <v>1</v>
      </c>
      <c r="BD25" s="35">
        <f t="shared" si="23"/>
        <v>0</v>
      </c>
      <c r="BE25" s="35">
        <f t="shared" si="24"/>
        <v>0</v>
      </c>
      <c r="BF25" s="38" t="str">
        <f t="shared" si="25"/>
        <v>F</v>
      </c>
    </row>
    <row r="26" spans="1:58" ht="12.75" customHeight="1" x14ac:dyDescent="0.2">
      <c r="A26" s="2">
        <v>25</v>
      </c>
      <c r="B26" s="3"/>
      <c r="C26" s="3"/>
      <c r="D26" s="3"/>
      <c r="E26" s="30"/>
      <c r="F26" s="5">
        <f t="shared" si="0"/>
        <v>0</v>
      </c>
      <c r="G26" s="3"/>
      <c r="H26" s="5">
        <f t="shared" si="0"/>
        <v>0</v>
      </c>
      <c r="I26" s="3"/>
      <c r="J26" s="5">
        <f t="shared" si="0"/>
        <v>0</v>
      </c>
      <c r="K26" s="31">
        <f t="shared" si="14"/>
        <v>0</v>
      </c>
      <c r="L26" s="5">
        <f t="shared" si="0"/>
        <v>0</v>
      </c>
      <c r="M26" s="32"/>
      <c r="N26" s="5"/>
      <c r="O26" s="5">
        <f t="shared" si="1"/>
        <v>0</v>
      </c>
      <c r="P26" s="5"/>
      <c r="Q26" s="5">
        <f t="shared" si="1"/>
        <v>0</v>
      </c>
      <c r="R26" s="5">
        <f t="shared" si="15"/>
        <v>0</v>
      </c>
      <c r="S26" s="5">
        <f t="shared" si="2"/>
        <v>0</v>
      </c>
      <c r="T26" s="4"/>
      <c r="U26" s="5">
        <f t="shared" si="3"/>
        <v>0</v>
      </c>
      <c r="V26" s="5"/>
      <c r="W26" s="5">
        <f t="shared" si="4"/>
        <v>0</v>
      </c>
      <c r="X26" s="5"/>
      <c r="Y26" s="5">
        <f t="shared" si="5"/>
        <v>0</v>
      </c>
      <c r="Z26" s="5">
        <f t="shared" si="16"/>
        <v>0</v>
      </c>
      <c r="AA26" s="5">
        <f t="shared" si="6"/>
        <v>0</v>
      </c>
      <c r="AB26" s="5">
        <f t="shared" si="17"/>
        <v>0</v>
      </c>
      <c r="AC26" s="4"/>
      <c r="AD26" s="4"/>
      <c r="AE26" s="4">
        <f t="shared" si="26"/>
        <v>0</v>
      </c>
      <c r="AF26" s="4"/>
      <c r="AG26" s="4"/>
      <c r="AH26" s="5">
        <f t="shared" si="18"/>
        <v>0</v>
      </c>
      <c r="AI26" s="2">
        <v>25</v>
      </c>
      <c r="AJ26" s="3" t="str">
        <f t="shared" si="7"/>
        <v/>
      </c>
      <c r="AK26" s="46" t="str">
        <f>IF(AH26&lt;&gt;"",LOOKUP(AH26,{0,60,68,71,74,77,80,83,86,89,92},{"F","D","D+","C-","C","C+","B-","B","B+","A-","A"}),"NA")</f>
        <v>F</v>
      </c>
      <c r="AL26" s="49"/>
      <c r="AM26" s="52">
        <f t="shared" si="19"/>
        <v>1</v>
      </c>
      <c r="AN26" s="49"/>
      <c r="AO26" s="49"/>
      <c r="AP26" s="49"/>
      <c r="AS26" s="37"/>
      <c r="AU26" s="26">
        <f t="shared" si="8"/>
        <v>0</v>
      </c>
      <c r="AV26" s="26">
        <f t="shared" si="9"/>
        <v>0</v>
      </c>
      <c r="AW26" s="26">
        <f t="shared" si="10"/>
        <v>0</v>
      </c>
      <c r="AX26" s="35">
        <f t="shared" si="20"/>
        <v>0</v>
      </c>
      <c r="AY26" s="35">
        <f t="shared" si="21"/>
        <v>0</v>
      </c>
      <c r="AZ26" s="41">
        <f t="shared" si="11"/>
        <v>0</v>
      </c>
      <c r="BA26" s="41">
        <f t="shared" si="12"/>
        <v>0</v>
      </c>
      <c r="BB26" s="41">
        <f t="shared" si="13"/>
        <v>0</v>
      </c>
      <c r="BC26" s="35">
        <f t="shared" si="22"/>
        <v>1</v>
      </c>
      <c r="BD26" s="35">
        <f t="shared" si="23"/>
        <v>0</v>
      </c>
      <c r="BE26" s="35">
        <f t="shared" si="24"/>
        <v>0</v>
      </c>
      <c r="BF26" s="38" t="str">
        <f t="shared" si="25"/>
        <v>F</v>
      </c>
    </row>
    <row r="27" spans="1:58" ht="12.75" customHeight="1" x14ac:dyDescent="0.2">
      <c r="A27" s="2">
        <v>26</v>
      </c>
      <c r="B27" s="3"/>
      <c r="C27" s="3"/>
      <c r="D27" s="3"/>
      <c r="E27" s="30"/>
      <c r="F27" s="5">
        <f t="shared" si="0"/>
        <v>0</v>
      </c>
      <c r="G27" s="3"/>
      <c r="H27" s="5">
        <f t="shared" si="0"/>
        <v>0</v>
      </c>
      <c r="I27" s="3"/>
      <c r="J27" s="5">
        <f t="shared" si="0"/>
        <v>0</v>
      </c>
      <c r="K27" s="31">
        <f t="shared" si="14"/>
        <v>0</v>
      </c>
      <c r="L27" s="5">
        <f t="shared" si="0"/>
        <v>0</v>
      </c>
      <c r="M27" s="32"/>
      <c r="N27" s="5"/>
      <c r="O27" s="5">
        <f t="shared" si="1"/>
        <v>0</v>
      </c>
      <c r="P27" s="5"/>
      <c r="Q27" s="5">
        <f t="shared" si="1"/>
        <v>0</v>
      </c>
      <c r="R27" s="5">
        <f t="shared" si="15"/>
        <v>0</v>
      </c>
      <c r="S27" s="5">
        <f t="shared" si="2"/>
        <v>0</v>
      </c>
      <c r="T27" s="4"/>
      <c r="U27" s="5">
        <f t="shared" si="3"/>
        <v>0</v>
      </c>
      <c r="V27" s="5"/>
      <c r="W27" s="5">
        <f t="shared" si="4"/>
        <v>0</v>
      </c>
      <c r="X27" s="5"/>
      <c r="Y27" s="5">
        <f t="shared" si="5"/>
        <v>0</v>
      </c>
      <c r="Z27" s="5">
        <f t="shared" si="16"/>
        <v>0</v>
      </c>
      <c r="AA27" s="5">
        <f t="shared" si="6"/>
        <v>0</v>
      </c>
      <c r="AB27" s="5">
        <f t="shared" si="17"/>
        <v>0</v>
      </c>
      <c r="AC27" s="4"/>
      <c r="AD27" s="4"/>
      <c r="AE27" s="4">
        <f t="shared" si="26"/>
        <v>0</v>
      </c>
      <c r="AF27" s="4"/>
      <c r="AG27" s="4"/>
      <c r="AH27" s="5">
        <f t="shared" si="18"/>
        <v>0</v>
      </c>
      <c r="AI27" s="2">
        <v>26</v>
      </c>
      <c r="AJ27" s="3" t="str">
        <f t="shared" si="7"/>
        <v/>
      </c>
      <c r="AK27" s="46" t="str">
        <f>IF(AH27&lt;&gt;"",LOOKUP(AH27,{0,60,68,71,74,77,80,83,86,89,92},{"F","D","D+","C-","C","C+","B-","B","B+","A-","A"}),"NA")</f>
        <v>F</v>
      </c>
      <c r="AL27" s="49"/>
      <c r="AM27" s="52">
        <f t="shared" si="19"/>
        <v>1</v>
      </c>
      <c r="AN27" s="49"/>
      <c r="AO27" s="49"/>
      <c r="AP27" s="49"/>
      <c r="AS27" s="37"/>
      <c r="AU27" s="26">
        <f t="shared" si="8"/>
        <v>0</v>
      </c>
      <c r="AV27" s="26">
        <f t="shared" si="9"/>
        <v>0</v>
      </c>
      <c r="AW27" s="26">
        <f t="shared" si="10"/>
        <v>0</v>
      </c>
      <c r="AX27" s="35">
        <f t="shared" si="20"/>
        <v>0</v>
      </c>
      <c r="AY27" s="35">
        <f t="shared" si="21"/>
        <v>0</v>
      </c>
      <c r="AZ27" s="41">
        <f t="shared" si="11"/>
        <v>0</v>
      </c>
      <c r="BA27" s="41">
        <f t="shared" si="12"/>
        <v>0</v>
      </c>
      <c r="BB27" s="41">
        <f t="shared" si="13"/>
        <v>0</v>
      </c>
      <c r="BC27" s="35">
        <f t="shared" si="22"/>
        <v>1</v>
      </c>
      <c r="BD27" s="35">
        <f t="shared" si="23"/>
        <v>0</v>
      </c>
      <c r="BE27" s="35">
        <f t="shared" si="24"/>
        <v>0</v>
      </c>
      <c r="BF27" s="38" t="str">
        <f t="shared" si="25"/>
        <v>F</v>
      </c>
    </row>
    <row r="28" spans="1:58" ht="12.75" customHeight="1" x14ac:dyDescent="0.2">
      <c r="A28" s="2">
        <v>27</v>
      </c>
      <c r="B28" s="3"/>
      <c r="C28" s="3"/>
      <c r="D28" s="3"/>
      <c r="E28" s="30"/>
      <c r="F28" s="5">
        <f t="shared" si="0"/>
        <v>0</v>
      </c>
      <c r="G28" s="3"/>
      <c r="H28" s="5">
        <f t="shared" si="0"/>
        <v>0</v>
      </c>
      <c r="I28" s="3"/>
      <c r="J28" s="5">
        <f t="shared" si="0"/>
        <v>0</v>
      </c>
      <c r="K28" s="31">
        <f t="shared" si="14"/>
        <v>0</v>
      </c>
      <c r="L28" s="5">
        <f t="shared" si="0"/>
        <v>0</v>
      </c>
      <c r="M28" s="32"/>
      <c r="N28" s="5"/>
      <c r="O28" s="5">
        <f t="shared" si="1"/>
        <v>0</v>
      </c>
      <c r="P28" s="5"/>
      <c r="Q28" s="5">
        <f t="shared" si="1"/>
        <v>0</v>
      </c>
      <c r="R28" s="5">
        <f t="shared" si="15"/>
        <v>0</v>
      </c>
      <c r="S28" s="5">
        <f t="shared" si="2"/>
        <v>0</v>
      </c>
      <c r="T28" s="4"/>
      <c r="U28" s="5">
        <f t="shared" si="3"/>
        <v>0</v>
      </c>
      <c r="V28" s="5"/>
      <c r="W28" s="5">
        <f t="shared" si="4"/>
        <v>0</v>
      </c>
      <c r="X28" s="5"/>
      <c r="Y28" s="5">
        <f t="shared" si="5"/>
        <v>0</v>
      </c>
      <c r="Z28" s="5">
        <f t="shared" si="16"/>
        <v>0</v>
      </c>
      <c r="AA28" s="5">
        <f t="shared" si="6"/>
        <v>0</v>
      </c>
      <c r="AB28" s="5">
        <f t="shared" si="17"/>
        <v>0</v>
      </c>
      <c r="AC28" s="4"/>
      <c r="AD28" s="4"/>
      <c r="AE28" s="4">
        <f t="shared" si="26"/>
        <v>0</v>
      </c>
      <c r="AF28" s="4"/>
      <c r="AG28" s="4"/>
      <c r="AH28" s="5">
        <f t="shared" si="18"/>
        <v>0</v>
      </c>
      <c r="AI28" s="2">
        <v>27</v>
      </c>
      <c r="AJ28" s="3" t="str">
        <f t="shared" si="7"/>
        <v/>
      </c>
      <c r="AK28" s="46" t="str">
        <f>IF(AH28&lt;&gt;"",LOOKUP(AH28,{0,60,68,71,74,77,80,83,86,89,92},{"F","D","D+","C-","C","C+","B-","B","B+","A-","A"}),"NA")</f>
        <v>F</v>
      </c>
      <c r="AL28" s="49"/>
      <c r="AM28" s="52">
        <f t="shared" si="19"/>
        <v>1</v>
      </c>
      <c r="AN28" s="49"/>
      <c r="AO28" s="49"/>
      <c r="AP28" s="49"/>
      <c r="AS28" s="37"/>
      <c r="AU28" s="26">
        <f t="shared" si="8"/>
        <v>0</v>
      </c>
      <c r="AV28" s="26">
        <f t="shared" si="9"/>
        <v>0</v>
      </c>
      <c r="AW28" s="26">
        <f t="shared" si="10"/>
        <v>0</v>
      </c>
      <c r="AX28" s="35">
        <f t="shared" si="20"/>
        <v>0</v>
      </c>
      <c r="AY28" s="35">
        <f t="shared" si="21"/>
        <v>0</v>
      </c>
      <c r="AZ28" s="41">
        <f t="shared" si="11"/>
        <v>0</v>
      </c>
      <c r="BA28" s="41">
        <f t="shared" si="12"/>
        <v>0</v>
      </c>
      <c r="BB28" s="41">
        <f t="shared" si="13"/>
        <v>0</v>
      </c>
      <c r="BC28" s="35">
        <f t="shared" si="22"/>
        <v>1</v>
      </c>
      <c r="BD28" s="35">
        <f t="shared" si="23"/>
        <v>0</v>
      </c>
      <c r="BE28" s="35">
        <f t="shared" si="24"/>
        <v>0</v>
      </c>
      <c r="BF28" s="38" t="str">
        <f t="shared" si="25"/>
        <v>F</v>
      </c>
    </row>
    <row r="29" spans="1:58" s="21" customFormat="1" ht="12.75" customHeight="1" x14ac:dyDescent="0.2">
      <c r="A29" s="2">
        <v>28</v>
      </c>
      <c r="B29" s="3"/>
      <c r="C29" s="3"/>
      <c r="D29" s="3"/>
      <c r="E29" s="30"/>
      <c r="F29" s="5">
        <f t="shared" si="0"/>
        <v>0</v>
      </c>
      <c r="G29" s="3"/>
      <c r="H29" s="5">
        <f t="shared" si="0"/>
        <v>0</v>
      </c>
      <c r="I29" s="3"/>
      <c r="J29" s="5">
        <f t="shared" si="0"/>
        <v>0</v>
      </c>
      <c r="K29" s="31">
        <f t="shared" si="14"/>
        <v>0</v>
      </c>
      <c r="L29" s="5">
        <f t="shared" si="0"/>
        <v>0</v>
      </c>
      <c r="M29" s="32"/>
      <c r="N29" s="5"/>
      <c r="O29" s="5">
        <f t="shared" si="1"/>
        <v>0</v>
      </c>
      <c r="P29" s="5"/>
      <c r="Q29" s="5">
        <f t="shared" si="1"/>
        <v>0</v>
      </c>
      <c r="R29" s="5">
        <f t="shared" si="15"/>
        <v>0</v>
      </c>
      <c r="S29" s="5">
        <f t="shared" si="2"/>
        <v>0</v>
      </c>
      <c r="T29" s="4"/>
      <c r="U29" s="5">
        <f t="shared" si="3"/>
        <v>0</v>
      </c>
      <c r="V29" s="5"/>
      <c r="W29" s="5">
        <f t="shared" si="4"/>
        <v>0</v>
      </c>
      <c r="X29" s="5"/>
      <c r="Y29" s="5">
        <f t="shared" si="5"/>
        <v>0</v>
      </c>
      <c r="Z29" s="5">
        <f t="shared" si="16"/>
        <v>0</v>
      </c>
      <c r="AA29" s="5">
        <f t="shared" si="6"/>
        <v>0</v>
      </c>
      <c r="AB29" s="5">
        <f t="shared" si="17"/>
        <v>0</v>
      </c>
      <c r="AC29" s="4"/>
      <c r="AD29" s="4"/>
      <c r="AE29" s="4">
        <f t="shared" si="26"/>
        <v>0</v>
      </c>
      <c r="AF29" s="4"/>
      <c r="AG29" s="4"/>
      <c r="AH29" s="5">
        <f t="shared" si="18"/>
        <v>0</v>
      </c>
      <c r="AI29" s="43">
        <v>28</v>
      </c>
      <c r="AJ29" s="3" t="str">
        <f t="shared" si="7"/>
        <v/>
      </c>
      <c r="AK29" s="46" t="str">
        <f>IF(AH29&lt;&gt;"",LOOKUP(AH29,{0,60,68,71,74,77,80,83,86,89,92},{"F","D","D+","C-","C","C+","B-","B","B+","A-","A"}),"NA")</f>
        <v>F</v>
      </c>
      <c r="AL29" s="51"/>
      <c r="AM29" s="52">
        <f t="shared" si="19"/>
        <v>1</v>
      </c>
      <c r="AN29" s="51"/>
      <c r="AO29" s="51"/>
      <c r="AP29" s="51"/>
      <c r="AU29" s="26">
        <f t="shared" si="8"/>
        <v>0</v>
      </c>
      <c r="AV29" s="26">
        <f t="shared" si="9"/>
        <v>0</v>
      </c>
      <c r="AW29" s="26">
        <f t="shared" si="10"/>
        <v>0</v>
      </c>
      <c r="AX29" s="44">
        <f t="shared" si="20"/>
        <v>0</v>
      </c>
      <c r="AY29" s="44">
        <f t="shared" si="21"/>
        <v>0</v>
      </c>
      <c r="AZ29" s="41">
        <f t="shared" si="11"/>
        <v>0</v>
      </c>
      <c r="BA29" s="41">
        <f t="shared" si="12"/>
        <v>0</v>
      </c>
      <c r="BB29" s="41">
        <f t="shared" si="13"/>
        <v>0</v>
      </c>
      <c r="BC29" s="44">
        <f t="shared" si="22"/>
        <v>1</v>
      </c>
      <c r="BD29" s="44">
        <f t="shared" si="23"/>
        <v>0</v>
      </c>
      <c r="BE29" s="44">
        <f t="shared" si="24"/>
        <v>0</v>
      </c>
      <c r="BF29" s="45" t="str">
        <f t="shared" si="25"/>
        <v>F</v>
      </c>
    </row>
    <row r="30" spans="1:58" s="21" customFormat="1" ht="12.75" customHeight="1" x14ac:dyDescent="0.2">
      <c r="A30" s="2">
        <v>29</v>
      </c>
      <c r="B30" s="3"/>
      <c r="C30" s="3"/>
      <c r="D30" s="3"/>
      <c r="E30" s="30"/>
      <c r="F30" s="5">
        <f t="shared" ref="F30:F32" si="27">E30*F$1</f>
        <v>0</v>
      </c>
      <c r="G30" s="3"/>
      <c r="H30" s="5">
        <f t="shared" ref="H30:H32" si="28">G30*H$1</f>
        <v>0</v>
      </c>
      <c r="I30" s="3"/>
      <c r="J30" s="5">
        <f t="shared" ref="J30:J32" si="29">I30*J$1</f>
        <v>0</v>
      </c>
      <c r="K30" s="31">
        <f t="shared" ref="K30:K32" si="30">F30+H30+J30</f>
        <v>0</v>
      </c>
      <c r="L30" s="5">
        <f t="shared" ref="L30:L32" si="31">K30*L$1</f>
        <v>0</v>
      </c>
      <c r="M30" s="32"/>
      <c r="N30" s="5"/>
      <c r="O30" s="5">
        <f t="shared" ref="O30:O32" si="32">N30*O$1</f>
        <v>0</v>
      </c>
      <c r="P30" s="5"/>
      <c r="Q30" s="5">
        <f t="shared" ref="Q30:Q32" si="33">P30*Q$1</f>
        <v>0</v>
      </c>
      <c r="R30" s="5">
        <f t="shared" ref="R30:R32" si="34">O30+Q30</f>
        <v>0</v>
      </c>
      <c r="S30" s="5">
        <f t="shared" ref="S30:S32" si="35">R30*S$1</f>
        <v>0</v>
      </c>
      <c r="T30" s="4"/>
      <c r="U30" s="5">
        <f t="shared" ref="U30:U32" si="36">T30*U$1</f>
        <v>0</v>
      </c>
      <c r="V30" s="5"/>
      <c r="W30" s="5">
        <f t="shared" ref="W30:W32" si="37">V30*W$1</f>
        <v>0</v>
      </c>
      <c r="X30" s="5"/>
      <c r="Y30" s="5">
        <f t="shared" ref="Y30:Y32" si="38">X30*Y$1</f>
        <v>0</v>
      </c>
      <c r="Z30" s="5">
        <f t="shared" ref="Z30:Z32" si="39">W30+Y30</f>
        <v>0</v>
      </c>
      <c r="AA30" s="5">
        <f t="shared" ref="AA30:AA32" si="40">Z30*AA$1</f>
        <v>0</v>
      </c>
      <c r="AB30" s="5">
        <f t="shared" ref="AB30:AB32" si="41">S30+U30+AA30</f>
        <v>0</v>
      </c>
      <c r="AC30" s="4"/>
      <c r="AD30" s="4"/>
      <c r="AE30" s="4">
        <f t="shared" ref="AE30:AE32" si="42">IF(AD30,AD30*(AB30),AB30+AC30)</f>
        <v>0</v>
      </c>
      <c r="AF30" s="4"/>
      <c r="AG30" s="4"/>
      <c r="AH30" s="5">
        <f t="shared" ref="AH30:AH32" si="43">L30+AE30+(1.5*AF30)+AG30</f>
        <v>0</v>
      </c>
      <c r="AI30" s="43">
        <v>29</v>
      </c>
      <c r="AJ30" s="3" t="str">
        <f t="shared" ref="AJ30:AJ32" si="44">IF(ISBLANK(B30),"",B30)</f>
        <v/>
      </c>
      <c r="AK30" s="46" t="str">
        <f>IF(AH30&lt;&gt;"",LOOKUP(AH30,{0,60,68,71,74,77,80,83,86,89,92},{"F","D","D+","C-","C","C+","B-","B","B+","A-","A"}),"NA")</f>
        <v>F</v>
      </c>
      <c r="AL30" s="51"/>
      <c r="AM30" s="52">
        <f t="shared" ref="AM30:AM32" si="45">IF((AC30), (AB30+AC30)/(AB30),IF(AD30&lt;&gt;0,AD30,1))</f>
        <v>1</v>
      </c>
      <c r="AN30" s="51"/>
      <c r="AO30" s="51"/>
      <c r="AP30" s="51"/>
      <c r="AU30" s="26">
        <f t="shared" ref="AU30:AU32" si="46">E30</f>
        <v>0</v>
      </c>
      <c r="AV30" s="26">
        <f t="shared" ref="AV30:AV32" si="47">G30</f>
        <v>0</v>
      </c>
      <c r="AW30" s="26">
        <f t="shared" ref="AW30:AW32" si="48">I30</f>
        <v>0</v>
      </c>
      <c r="AX30" s="44">
        <f t="shared" ref="AX30:AX32" si="49">N30</f>
        <v>0</v>
      </c>
      <c r="AY30" s="44">
        <f t="shared" ref="AY30:AY32" si="50">P30</f>
        <v>0</v>
      </c>
      <c r="AZ30" s="41">
        <f t="shared" ref="AZ30:AZ32" si="51">T30</f>
        <v>0</v>
      </c>
      <c r="BA30" s="41">
        <f t="shared" ref="BA30:BA32" si="52">Z30</f>
        <v>0</v>
      </c>
      <c r="BB30" s="41">
        <f t="shared" ref="BB30:BB32" si="53">X30</f>
        <v>0</v>
      </c>
      <c r="BC30" s="44">
        <f t="shared" ref="BC30:BC32" si="54">AM30</f>
        <v>1</v>
      </c>
      <c r="BD30" s="44">
        <f t="shared" ref="BD30:BD32" si="55">AG30</f>
        <v>0</v>
      </c>
      <c r="BE30" s="44">
        <f t="shared" ref="BE30:BE32" si="56">AH30</f>
        <v>0</v>
      </c>
      <c r="BF30" s="45" t="str">
        <f t="shared" ref="BF30:BF32" si="57">AK30</f>
        <v>F</v>
      </c>
    </row>
    <row r="31" spans="1:58" s="21" customFormat="1" ht="12.75" customHeight="1" x14ac:dyDescent="0.2">
      <c r="A31" s="2">
        <v>30</v>
      </c>
      <c r="B31" s="3"/>
      <c r="C31" s="3"/>
      <c r="D31" s="3"/>
      <c r="E31" s="30"/>
      <c r="F31" s="5">
        <f t="shared" si="27"/>
        <v>0</v>
      </c>
      <c r="G31" s="3"/>
      <c r="H31" s="5">
        <f t="shared" si="28"/>
        <v>0</v>
      </c>
      <c r="I31" s="3"/>
      <c r="J31" s="5">
        <f t="shared" si="29"/>
        <v>0</v>
      </c>
      <c r="K31" s="31">
        <f t="shared" si="30"/>
        <v>0</v>
      </c>
      <c r="L31" s="5">
        <f t="shared" si="31"/>
        <v>0</v>
      </c>
      <c r="M31" s="32"/>
      <c r="N31" s="5"/>
      <c r="O31" s="5">
        <f t="shared" si="32"/>
        <v>0</v>
      </c>
      <c r="P31" s="5"/>
      <c r="Q31" s="5">
        <f t="shared" si="33"/>
        <v>0</v>
      </c>
      <c r="R31" s="5">
        <f t="shared" si="34"/>
        <v>0</v>
      </c>
      <c r="S31" s="5">
        <f t="shared" si="35"/>
        <v>0</v>
      </c>
      <c r="T31" s="4"/>
      <c r="U31" s="5">
        <f t="shared" si="36"/>
        <v>0</v>
      </c>
      <c r="V31" s="5"/>
      <c r="W31" s="5">
        <f t="shared" si="37"/>
        <v>0</v>
      </c>
      <c r="X31" s="5"/>
      <c r="Y31" s="5">
        <f t="shared" si="38"/>
        <v>0</v>
      </c>
      <c r="Z31" s="5">
        <f t="shared" si="39"/>
        <v>0</v>
      </c>
      <c r="AA31" s="5">
        <f t="shared" si="40"/>
        <v>0</v>
      </c>
      <c r="AB31" s="5">
        <f t="shared" si="41"/>
        <v>0</v>
      </c>
      <c r="AC31" s="4"/>
      <c r="AD31" s="4"/>
      <c r="AE31" s="4">
        <f t="shared" si="42"/>
        <v>0</v>
      </c>
      <c r="AF31" s="4"/>
      <c r="AG31" s="4"/>
      <c r="AH31" s="5">
        <f t="shared" si="43"/>
        <v>0</v>
      </c>
      <c r="AI31" s="43">
        <v>30</v>
      </c>
      <c r="AJ31" s="3" t="str">
        <f t="shared" si="44"/>
        <v/>
      </c>
      <c r="AK31" s="46" t="str">
        <f>IF(AH31&lt;&gt;"",LOOKUP(AH31,{0,60,68,71,74,77,80,83,86,89,92},{"F","D","D+","C-","C","C+","B-","B","B+","A-","A"}),"NA")</f>
        <v>F</v>
      </c>
      <c r="AL31" s="51"/>
      <c r="AM31" s="52">
        <f t="shared" si="45"/>
        <v>1</v>
      </c>
      <c r="AN31" s="51"/>
      <c r="AO31" s="51"/>
      <c r="AP31" s="51"/>
      <c r="AU31" s="26">
        <f t="shared" si="46"/>
        <v>0</v>
      </c>
      <c r="AV31" s="26">
        <f t="shared" si="47"/>
        <v>0</v>
      </c>
      <c r="AW31" s="26">
        <f t="shared" si="48"/>
        <v>0</v>
      </c>
      <c r="AX31" s="44">
        <f t="shared" si="49"/>
        <v>0</v>
      </c>
      <c r="AY31" s="44">
        <f t="shared" si="50"/>
        <v>0</v>
      </c>
      <c r="AZ31" s="41">
        <f t="shared" si="51"/>
        <v>0</v>
      </c>
      <c r="BA31" s="41">
        <f t="shared" si="52"/>
        <v>0</v>
      </c>
      <c r="BB31" s="41">
        <f t="shared" si="53"/>
        <v>0</v>
      </c>
      <c r="BC31" s="44">
        <f t="shared" si="54"/>
        <v>1</v>
      </c>
      <c r="BD31" s="44">
        <f t="shared" si="55"/>
        <v>0</v>
      </c>
      <c r="BE31" s="44">
        <f t="shared" si="56"/>
        <v>0</v>
      </c>
      <c r="BF31" s="45" t="str">
        <f t="shared" si="57"/>
        <v>F</v>
      </c>
    </row>
    <row r="32" spans="1:58" s="21" customFormat="1" ht="12.75" customHeight="1" x14ac:dyDescent="0.2">
      <c r="A32" s="2">
        <v>31</v>
      </c>
      <c r="B32" s="3"/>
      <c r="C32" s="3"/>
      <c r="D32" s="3"/>
      <c r="E32" s="30"/>
      <c r="F32" s="5">
        <f t="shared" si="27"/>
        <v>0</v>
      </c>
      <c r="G32" s="3"/>
      <c r="H32" s="5">
        <f t="shared" si="28"/>
        <v>0</v>
      </c>
      <c r="I32" s="3"/>
      <c r="J32" s="5">
        <f t="shared" si="29"/>
        <v>0</v>
      </c>
      <c r="K32" s="31">
        <f t="shared" si="30"/>
        <v>0</v>
      </c>
      <c r="L32" s="5">
        <f t="shared" si="31"/>
        <v>0</v>
      </c>
      <c r="M32" s="32"/>
      <c r="N32" s="5"/>
      <c r="O32" s="5">
        <f t="shared" si="32"/>
        <v>0</v>
      </c>
      <c r="P32" s="5"/>
      <c r="Q32" s="5">
        <f t="shared" si="33"/>
        <v>0</v>
      </c>
      <c r="R32" s="5">
        <f t="shared" si="34"/>
        <v>0</v>
      </c>
      <c r="S32" s="5">
        <f t="shared" si="35"/>
        <v>0</v>
      </c>
      <c r="T32" s="4"/>
      <c r="U32" s="5">
        <f t="shared" si="36"/>
        <v>0</v>
      </c>
      <c r="V32" s="5"/>
      <c r="W32" s="5">
        <f t="shared" si="37"/>
        <v>0</v>
      </c>
      <c r="X32" s="5"/>
      <c r="Y32" s="5">
        <f t="shared" si="38"/>
        <v>0</v>
      </c>
      <c r="Z32" s="5">
        <f t="shared" si="39"/>
        <v>0</v>
      </c>
      <c r="AA32" s="5">
        <f t="shared" si="40"/>
        <v>0</v>
      </c>
      <c r="AB32" s="5">
        <f t="shared" si="41"/>
        <v>0</v>
      </c>
      <c r="AC32" s="4"/>
      <c r="AD32" s="4"/>
      <c r="AE32" s="4">
        <f t="shared" si="42"/>
        <v>0</v>
      </c>
      <c r="AF32" s="4"/>
      <c r="AG32" s="4"/>
      <c r="AH32" s="5">
        <f t="shared" si="43"/>
        <v>0</v>
      </c>
      <c r="AI32" s="43">
        <v>31</v>
      </c>
      <c r="AJ32" s="3" t="str">
        <f t="shared" si="44"/>
        <v/>
      </c>
      <c r="AK32" s="46" t="str">
        <f>IF(AH32&lt;&gt;"",LOOKUP(AH32,{0,60,68,71,74,77,80,83,86,89,92},{"F","D","D+","C-","C","C+","B-","B","B+","A-","A"}),"NA")</f>
        <v>F</v>
      </c>
      <c r="AL32" s="51"/>
      <c r="AM32" s="52">
        <f t="shared" si="45"/>
        <v>1</v>
      </c>
      <c r="AN32" s="51"/>
      <c r="AO32" s="51"/>
      <c r="AP32" s="51"/>
      <c r="AU32" s="26">
        <f t="shared" si="46"/>
        <v>0</v>
      </c>
      <c r="AV32" s="26">
        <f t="shared" si="47"/>
        <v>0</v>
      </c>
      <c r="AW32" s="26">
        <f t="shared" si="48"/>
        <v>0</v>
      </c>
      <c r="AX32" s="44">
        <f t="shared" si="49"/>
        <v>0</v>
      </c>
      <c r="AY32" s="44">
        <f t="shared" si="50"/>
        <v>0</v>
      </c>
      <c r="AZ32" s="41">
        <f t="shared" si="51"/>
        <v>0</v>
      </c>
      <c r="BA32" s="41">
        <f t="shared" si="52"/>
        <v>0</v>
      </c>
      <c r="BB32" s="41">
        <f t="shared" si="53"/>
        <v>0</v>
      </c>
      <c r="BC32" s="44">
        <f t="shared" si="54"/>
        <v>1</v>
      </c>
      <c r="BD32" s="44">
        <f t="shared" si="55"/>
        <v>0</v>
      </c>
      <c r="BE32" s="44">
        <f t="shared" si="56"/>
        <v>0</v>
      </c>
      <c r="BF32" s="45" t="str">
        <f t="shared" si="57"/>
        <v>F</v>
      </c>
    </row>
    <row r="33" spans="1:58" x14ac:dyDescent="0.2">
      <c r="A33" s="2">
        <v>32</v>
      </c>
      <c r="B33" s="3"/>
      <c r="C33" s="3"/>
      <c r="D33" s="3"/>
      <c r="E33" s="3"/>
      <c r="F33" s="5">
        <f t="shared" ref="F33" si="58">E33*F$1</f>
        <v>0</v>
      </c>
      <c r="G33" s="3"/>
      <c r="H33" s="5">
        <f t="shared" ref="H33" si="59">G33*H$1</f>
        <v>0</v>
      </c>
      <c r="I33" s="3"/>
      <c r="J33" s="5">
        <f t="shared" ref="J33" si="60">I33*J$1</f>
        <v>0</v>
      </c>
      <c r="K33" s="31">
        <f t="shared" si="14"/>
        <v>0</v>
      </c>
      <c r="L33" s="5">
        <f t="shared" ref="L33" si="61">K33*L$1</f>
        <v>0</v>
      </c>
      <c r="M33" s="5"/>
      <c r="N33" s="5"/>
      <c r="O33" s="5">
        <f t="shared" ref="O33:Q33" si="62">N33*O$1</f>
        <v>0</v>
      </c>
      <c r="P33" s="5"/>
      <c r="Q33" s="5">
        <f t="shared" si="62"/>
        <v>0</v>
      </c>
      <c r="R33" s="5">
        <f t="shared" si="15"/>
        <v>0</v>
      </c>
      <c r="S33" s="5">
        <f t="shared" si="2"/>
        <v>0</v>
      </c>
      <c r="T33" s="4"/>
      <c r="U33" s="5">
        <f t="shared" ref="U33" si="63">T33*U$1</f>
        <v>0</v>
      </c>
      <c r="V33" s="5"/>
      <c r="W33" s="5">
        <f t="shared" si="4"/>
        <v>0</v>
      </c>
      <c r="X33" s="5"/>
      <c r="Y33" s="5">
        <f t="shared" si="5"/>
        <v>0</v>
      </c>
      <c r="Z33" s="5">
        <f t="shared" si="16"/>
        <v>0</v>
      </c>
      <c r="AA33" s="5">
        <f t="shared" si="6"/>
        <v>0</v>
      </c>
      <c r="AB33" s="5">
        <f t="shared" si="17"/>
        <v>0</v>
      </c>
      <c r="AC33" s="4"/>
      <c r="AD33" s="4"/>
      <c r="AE33" s="4">
        <f t="shared" si="26"/>
        <v>0</v>
      </c>
      <c r="AF33" s="4"/>
      <c r="AG33" s="4"/>
      <c r="AH33" s="5">
        <f t="shared" si="18"/>
        <v>0</v>
      </c>
      <c r="AI33" s="2">
        <v>29</v>
      </c>
      <c r="AJ33" s="3" t="str">
        <f>IF(ISBLANK(B33),"",B33)</f>
        <v/>
      </c>
      <c r="AK33" s="6" t="str">
        <f>IF(AH33&lt;&gt;"",LOOKUP(AH33,{0,60,68,71,74,77,80,83,86,89,92},{"F","D","D+","C-","C","C+","B-","B","B+","A-","A"}),"NA")</f>
        <v>F</v>
      </c>
      <c r="AL33" s="48"/>
      <c r="AM33" s="53">
        <f t="shared" si="19"/>
        <v>1</v>
      </c>
      <c r="AN33" s="49"/>
      <c r="AO33" s="49"/>
      <c r="AP33" s="51"/>
      <c r="AQ33" s="21"/>
      <c r="AR33" s="21"/>
      <c r="AS33" s="21"/>
      <c r="AT33" s="21"/>
      <c r="AU33" s="26">
        <f t="shared" ref="AU33" si="64">E33</f>
        <v>0</v>
      </c>
      <c r="AV33" s="26">
        <f t="shared" ref="AV33" si="65">G33</f>
        <v>0</v>
      </c>
      <c r="AW33" s="26">
        <f t="shared" ref="AW33" si="66">I33</f>
        <v>0</v>
      </c>
      <c r="AX33" s="44">
        <f t="shared" ref="AX33" si="67">N33</f>
        <v>0</v>
      </c>
      <c r="AY33" s="44">
        <f t="shared" ref="AY33" si="68">P33</f>
        <v>0</v>
      </c>
      <c r="AZ33" s="41">
        <f t="shared" ref="AZ33" si="69">T33</f>
        <v>0</v>
      </c>
      <c r="BA33" s="41">
        <f t="shared" ref="BA33" si="70">Z33</f>
        <v>0</v>
      </c>
      <c r="BB33" s="41">
        <f t="shared" ref="BB33" si="71">X33</f>
        <v>0</v>
      </c>
      <c r="BC33" s="44">
        <f t="shared" ref="BC33" si="72">AM33</f>
        <v>1</v>
      </c>
      <c r="BD33" s="44">
        <f t="shared" ref="BD33" si="73">AG33</f>
        <v>0</v>
      </c>
      <c r="BE33" s="44">
        <f t="shared" ref="BE33" si="74">AH33</f>
        <v>0</v>
      </c>
      <c r="BF33" s="45" t="str">
        <f t="shared" ref="BF33" si="75">AK33</f>
        <v>F</v>
      </c>
    </row>
    <row r="35" spans="1:58" x14ac:dyDescent="0.2">
      <c r="B35" s="9" t="s">
        <v>21</v>
      </c>
      <c r="C35" s="9" t="s">
        <v>22</v>
      </c>
      <c r="D35" s="9"/>
      <c r="E35" s="10">
        <f>MIN(E2:E33)</f>
        <v>0</v>
      </c>
      <c r="F35" s="9"/>
      <c r="G35" s="10">
        <f>MIN(G2:G33)</f>
        <v>0</v>
      </c>
      <c r="H35" s="9"/>
      <c r="I35" s="10">
        <f>MIN(I2:I33)</f>
        <v>0</v>
      </c>
      <c r="J35" s="9"/>
      <c r="K35" s="10">
        <f>MIN(K2:K33)</f>
        <v>0</v>
      </c>
      <c r="L35" s="1"/>
      <c r="M35" s="1"/>
      <c r="N35" s="10">
        <f>MIN(N2:N33)</f>
        <v>0</v>
      </c>
      <c r="O35" s="1"/>
      <c r="P35" s="10">
        <f>MIN(P2:P33)</f>
        <v>0</v>
      </c>
      <c r="Q35" s="1"/>
      <c r="R35" s="10">
        <f>MIN(R2:R33)</f>
        <v>0</v>
      </c>
      <c r="S35" s="1"/>
      <c r="T35" s="10">
        <f>MIN(T2:T33)</f>
        <v>0</v>
      </c>
      <c r="U35" s="1"/>
      <c r="V35" s="10">
        <f>MIN(V2:V33)</f>
        <v>0</v>
      </c>
      <c r="W35" s="1"/>
      <c r="X35" s="10">
        <f>MIN(X2:X33)</f>
        <v>0</v>
      </c>
      <c r="Y35" s="1"/>
      <c r="Z35" s="10">
        <f>MIN(Z2:Z33)</f>
        <v>0</v>
      </c>
      <c r="AA35" s="10">
        <f>MIN(AA2:AA33)</f>
        <v>0</v>
      </c>
      <c r="AB35" s="10">
        <f>MIN(AB2:AB33)</f>
        <v>0</v>
      </c>
      <c r="AC35" s="10"/>
      <c r="AD35" s="10"/>
      <c r="AE35" s="10">
        <f>MIN(AE2:AE33)</f>
        <v>0</v>
      </c>
      <c r="AF35" s="10">
        <f>MIN(AF2:AF33)</f>
        <v>0</v>
      </c>
      <c r="AG35" s="10">
        <f>MIN(AG2:AG33)</f>
        <v>0</v>
      </c>
      <c r="AH35" s="10">
        <f>MIN(AH2:AH33)</f>
        <v>0</v>
      </c>
    </row>
    <row r="36" spans="1:58" x14ac:dyDescent="0.2">
      <c r="B36" s="1"/>
      <c r="C36" s="9" t="s">
        <v>23</v>
      </c>
      <c r="D36" s="9"/>
      <c r="E36" s="10">
        <f>MAX(E2:E33)</f>
        <v>0</v>
      </c>
      <c r="F36" s="9"/>
      <c r="G36" s="10">
        <f>MAX(G2:G33)</f>
        <v>0</v>
      </c>
      <c r="H36" s="9"/>
      <c r="I36" s="10">
        <f>MAX(I2:I33)</f>
        <v>0</v>
      </c>
      <c r="J36" s="9"/>
      <c r="K36" s="10">
        <f>MAX(K2:K33)</f>
        <v>0</v>
      </c>
      <c r="L36" s="1"/>
      <c r="M36" s="1"/>
      <c r="N36" s="10">
        <f>MAX(N2:N33)</f>
        <v>0</v>
      </c>
      <c r="O36" s="1"/>
      <c r="P36" s="10">
        <f>MAX(P2:P33)</f>
        <v>0</v>
      </c>
      <c r="Q36" s="1"/>
      <c r="R36" s="10">
        <f>MAX(R2:R33)</f>
        <v>0</v>
      </c>
      <c r="S36" s="1"/>
      <c r="T36" s="10">
        <f>MAX(T2:T33)</f>
        <v>0</v>
      </c>
      <c r="U36" s="1"/>
      <c r="V36" s="10">
        <f>MAX(V2:V33)</f>
        <v>0</v>
      </c>
      <c r="W36" s="1"/>
      <c r="X36" s="10">
        <f>MAX(X2:X33)</f>
        <v>0</v>
      </c>
      <c r="Y36" s="1"/>
      <c r="Z36" s="10">
        <f>MAX(Z2:Z33)</f>
        <v>0</v>
      </c>
      <c r="AA36" s="10">
        <f>MAX(AA2:AA33)</f>
        <v>0</v>
      </c>
      <c r="AB36" s="10">
        <f>MAX(AB2:AB33)</f>
        <v>0</v>
      </c>
      <c r="AC36" s="10"/>
      <c r="AD36" s="10"/>
      <c r="AE36" s="10">
        <f>MAX(AE2:AE33)</f>
        <v>0</v>
      </c>
      <c r="AF36" s="10">
        <f>MAX(AF2:AF33)</f>
        <v>0</v>
      </c>
      <c r="AG36" s="10">
        <f>MAX(AG2:AG33)</f>
        <v>0</v>
      </c>
      <c r="AH36" s="10">
        <f>MAX(AH2:AH33)</f>
        <v>0</v>
      </c>
    </row>
    <row r="37" spans="1:58" x14ac:dyDescent="0.2">
      <c r="B37" s="1"/>
      <c r="C37" s="9" t="s">
        <v>25</v>
      </c>
      <c r="D37" s="9"/>
      <c r="E37" s="11" t="str">
        <f>IF(SUM(E2:E33),AVERAGEIF(E2:E33,"&lt;&gt;0"),"NA")</f>
        <v>NA</v>
      </c>
      <c r="F37" s="9"/>
      <c r="G37" s="11" t="str">
        <f>IF(SUM(G2:G33),AVERAGEIF(G2:G33,"&lt;&gt;0"),"NA")</f>
        <v>NA</v>
      </c>
      <c r="H37" s="9"/>
      <c r="I37" s="11" t="str">
        <f>IF(SUM(I2:I33),AVERAGEIF(I2:I33,"&lt;&gt;0"),"NA")</f>
        <v>NA</v>
      </c>
      <c r="J37" s="9"/>
      <c r="K37" s="11" t="str">
        <f>IF(SUM(K2:K33),AVERAGEIF(K2:K33,"&lt;&gt;0"),"NA")</f>
        <v>NA</v>
      </c>
      <c r="L37" s="1"/>
      <c r="M37" s="1"/>
      <c r="N37" s="11" t="str">
        <f>IF(SUM(N2:N33),AVERAGEIF(N2:N33,"&lt;&gt;0"),"NA")</f>
        <v>NA</v>
      </c>
      <c r="O37" s="1"/>
      <c r="P37" s="11" t="str">
        <f>IF(SUM(P2:P33),AVERAGEIF(P2:P33,"&lt;&gt;0"),"NA")</f>
        <v>NA</v>
      </c>
      <c r="Q37" s="1"/>
      <c r="R37" s="11" t="str">
        <f>IF(SUM(R2:R33),AVERAGEIF(R2:R33,"&lt;&gt;0"),"NA")</f>
        <v>NA</v>
      </c>
      <c r="S37" s="1"/>
      <c r="T37" s="11" t="str">
        <f>IF(SUM(T2:T33),AVERAGEIF(T2:T33,"&lt;&gt;0"),"NA")</f>
        <v>NA</v>
      </c>
      <c r="U37" s="1"/>
      <c r="V37" s="11" t="str">
        <f>IF(SUM(V2:V33),AVERAGEIF(V2:V33,"&lt;&gt;0"),"NA")</f>
        <v>NA</v>
      </c>
      <c r="W37" s="1"/>
      <c r="X37" s="11" t="str">
        <f>IF(SUM(X2:X33),AVERAGEIF(X2:X33,"&lt;&gt;0"),"NA")</f>
        <v>NA</v>
      </c>
      <c r="Y37" s="1"/>
      <c r="Z37" s="11" t="str">
        <f>IF(SUM(Z2:Z33),AVERAGEIF(Z2:Z33,"&lt;&gt;0"),"NA")</f>
        <v>NA</v>
      </c>
      <c r="AA37" s="11" t="str">
        <f>IF(SUM(AA2:AA33),AVERAGEIF(AA2:AA33,"&lt;&gt;0"),"NA")</f>
        <v>NA</v>
      </c>
      <c r="AB37" s="11" t="str">
        <f>IF(SUM(AB2:AB33),AVERAGEIF(AB2:AB33,"&lt;&gt;0"),"NA")</f>
        <v>NA</v>
      </c>
      <c r="AC37" s="11"/>
      <c r="AD37" s="11"/>
      <c r="AE37" s="11" t="str">
        <f>IF(SUM(AE2:AE33),AVERAGEIF(AE2:AE33,"&lt;&gt;0"),"NA")</f>
        <v>NA</v>
      </c>
      <c r="AF37" s="11" t="str">
        <f>IF(SUM(AF2:AF33),AVERAGEIF(AF2:AF33,"&lt;&gt;0"),"NA")</f>
        <v>NA</v>
      </c>
      <c r="AG37" s="11" t="str">
        <f>IF(SUM(AG2:AG33),AVERAGEIF(AG2:AG33,"&lt;&gt;0"),"NA")</f>
        <v>NA</v>
      </c>
      <c r="AH37" s="11" t="str">
        <f>IF(SUM(AH2:AH33),AVERAGEIF(AH2:AH33,"&lt;&gt;0"),"NA")</f>
        <v>NA</v>
      </c>
    </row>
    <row r="38" spans="1:58" x14ac:dyDescent="0.2">
      <c r="B38" s="1"/>
      <c r="C38" s="9" t="s">
        <v>24</v>
      </c>
      <c r="D38" s="9"/>
      <c r="E38" s="11" t="str">
        <f>IF(AND(SUM(E2:E33), COUNT(E2:E33)&gt;1),STDEV(E2:E33),"NA")</f>
        <v>NA</v>
      </c>
      <c r="F38" s="9"/>
      <c r="G38" s="11" t="str">
        <f>IF(AND(SUM(G2:G33), COUNT(G2:G33)&gt;1),STDEV(G2:G33),"NA")</f>
        <v>NA</v>
      </c>
      <c r="H38" s="9"/>
      <c r="I38" s="11" t="str">
        <f>IF(AND(SUM(I2:I33), COUNT(I2:I33)&gt;1),STDEV(I2:I33),"NA")</f>
        <v>NA</v>
      </c>
      <c r="J38" s="9"/>
      <c r="K38" s="11" t="str">
        <f>IF(AND(SUM(K2:K33), COUNT(K2:K33)&gt;1),STDEV(K2:K33),"NA")</f>
        <v>NA</v>
      </c>
      <c r="L38" s="1"/>
      <c r="M38" s="1"/>
      <c r="N38" s="11" t="str">
        <f>IF(AND(SUM(N2:N33), COUNT(N2:N33)&gt;1),STDEV(N2:N33),"NA")</f>
        <v>NA</v>
      </c>
      <c r="O38" s="1"/>
      <c r="P38" s="11" t="str">
        <f>IF(AND(SUM(P2:P33), COUNT(P2:P33)&gt;1),STDEV(P2:P33),"NA")</f>
        <v>NA</v>
      </c>
      <c r="Q38" s="1"/>
      <c r="R38" s="11" t="str">
        <f>IF(AND(SUM(R2:R33), COUNT(R2:R33)&gt;1),STDEV(R2:R33),"NA")</f>
        <v>NA</v>
      </c>
      <c r="S38" s="1"/>
      <c r="T38" s="11" t="str">
        <f>IF(AND(SUM(T2:T33), COUNT(T2:T33)&gt;1),STDEV(T2:T33),"NA")</f>
        <v>NA</v>
      </c>
      <c r="U38" s="1"/>
      <c r="V38" s="11" t="str">
        <f>IF(AND(SUM(V2:V33), COUNT(V2:V33)&gt;1),STDEV(V2:V33),"NA")</f>
        <v>NA</v>
      </c>
      <c r="W38" s="1"/>
      <c r="X38" s="11" t="str">
        <f>IF(AND(SUM(X2:X33), COUNT(X2:X33)&gt;1),STDEV(X2:X33),"NA")</f>
        <v>NA</v>
      </c>
      <c r="Y38" s="1"/>
      <c r="Z38" s="11" t="str">
        <f>IF(AND(SUM(Z2:Z33), COUNT(Z2:Z33)&gt;1),STDEV(Z2:Z33),"NA")</f>
        <v>NA</v>
      </c>
      <c r="AA38" s="11" t="str">
        <f>IF(AND(SUM(AA2:AA33), COUNT(AA2:AA33)&gt;1),STDEV(AA2:AA33),"NA")</f>
        <v>NA</v>
      </c>
      <c r="AB38" s="11" t="str">
        <f>IF(AND(SUM(AB2:AB33), COUNT(AB2:AB33)&gt;1),STDEV(AB2:AB33),"NA")</f>
        <v>NA</v>
      </c>
      <c r="AC38" s="11"/>
      <c r="AD38" s="11"/>
      <c r="AE38" s="11" t="str">
        <f>IF(AND(SUM(AE2:AE33), COUNT(AE2:AE33)&gt;1),STDEV(AE2:AE33),"NA")</f>
        <v>NA</v>
      </c>
      <c r="AF38" s="11" t="str">
        <f>IF(AND(SUM(AF2:AF33), COUNT(AF2:AF33)&gt;1),STDEV(AF2:AF33),"NA")</f>
        <v>NA</v>
      </c>
      <c r="AG38" s="11" t="str">
        <f>IF(AND(SUM(AG2:AG33), COUNT(AG2:AG33)&gt;1),STDEV(AG2:AG33),"NA")</f>
        <v>NA</v>
      </c>
      <c r="AH38" s="11" t="str">
        <f>IF(AND(SUM(AH2:AH33), COUNT(AH2:AH33)&gt;1),STDEV(AH2:AH33),"NA")</f>
        <v>NA</v>
      </c>
    </row>
    <row r="39" spans="1:58" x14ac:dyDescent="0.2">
      <c r="B39" s="1"/>
      <c r="C39" s="9" t="s">
        <v>26</v>
      </c>
      <c r="D39" s="9"/>
      <c r="E39" s="11" t="str">
        <f>IF(SUM(E2:E33),MEDIAN(E2:E33),"NA")</f>
        <v>NA</v>
      </c>
      <c r="F39" s="9"/>
      <c r="G39" s="11" t="str">
        <f>IF(SUM(G2:G33),MEDIAN(G2:G33),"NA")</f>
        <v>NA</v>
      </c>
      <c r="H39" s="9"/>
      <c r="I39" s="11" t="str">
        <f>IF(SUM(I2:I33),MEDIAN(I2:I33),"NA")</f>
        <v>NA</v>
      </c>
      <c r="J39" s="9"/>
      <c r="K39" s="11" t="str">
        <f>IF(SUM(K2:K33),MEDIAN(K2:K33),"NA")</f>
        <v>NA</v>
      </c>
      <c r="L39" s="1"/>
      <c r="M39" s="1"/>
      <c r="N39" s="11" t="str">
        <f>IF(SUM(N2:N33),MEDIAN(N2:N33),"NA")</f>
        <v>NA</v>
      </c>
      <c r="O39" s="1"/>
      <c r="P39" s="11" t="str">
        <f>IF(SUM(P2:P33),MEDIAN(P2:P33),"NA")</f>
        <v>NA</v>
      </c>
      <c r="Q39" s="1"/>
      <c r="R39" s="11" t="str">
        <f>IF(SUM(R2:R33),MEDIAN(R2:R33),"NA")</f>
        <v>NA</v>
      </c>
      <c r="S39" s="1"/>
      <c r="T39" s="11" t="str">
        <f>IF(SUM(T2:T33),MEDIAN(T2:T33),"NA")</f>
        <v>NA</v>
      </c>
      <c r="U39" s="1"/>
      <c r="V39" s="11" t="str">
        <f>IF(SUM(V2:V33),MEDIAN(V2:V33),"NA")</f>
        <v>NA</v>
      </c>
      <c r="W39" s="1"/>
      <c r="X39" s="11" t="str">
        <f>IF(SUM(X2:X33),MEDIAN(X2:X33),"NA")</f>
        <v>NA</v>
      </c>
      <c r="Y39" s="1"/>
      <c r="Z39" s="11" t="str">
        <f>IF(SUM(Z2:Z33),MEDIAN(Z2:Z33),"NA")</f>
        <v>NA</v>
      </c>
      <c r="AA39" s="11" t="str">
        <f>IF(SUM(AA2:AA33),MEDIAN(AA2:AA33),"NA")</f>
        <v>NA</v>
      </c>
      <c r="AB39" s="11" t="str">
        <f>IF(SUM(AB2:AB33),MEDIAN(AB2:AB33),"NA")</f>
        <v>NA</v>
      </c>
      <c r="AC39" s="11"/>
      <c r="AD39" s="11"/>
      <c r="AE39" s="11" t="str">
        <f>IF(SUM(AE2:AE33),MEDIAN(AE2:AE33),"NA")</f>
        <v>NA</v>
      </c>
      <c r="AF39" s="11" t="str">
        <f>IF(SUM(AF2:AF33),MEDIAN(AF2:AF33),"NA")</f>
        <v>NA</v>
      </c>
      <c r="AG39" s="11" t="str">
        <f>IF(SUM(AG2:AG33),MEDIAN(AG2:AG33),"NA")</f>
        <v>NA</v>
      </c>
      <c r="AH39" s="11" t="str">
        <f>IF(SUM(AH2:AH33),MEDIAN(AH2:AH33),"NA")</f>
        <v>NA</v>
      </c>
    </row>
    <row r="41" spans="1:58" ht="15" x14ac:dyDescent="0.25">
      <c r="B41" s="13" t="s">
        <v>29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58" ht="15" x14ac:dyDescent="0.25">
      <c r="B42" s="13" t="s">
        <v>36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58" ht="15" x14ac:dyDescent="0.25">
      <c r="B43" s="13" t="s">
        <v>37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58" ht="15" x14ac:dyDescent="0.25">
      <c r="B44" s="13" t="s">
        <v>27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ht="15" x14ac:dyDescent="0.25">
      <c r="B45" s="13" t="s">
        <v>38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58" ht="15" x14ac:dyDescent="0.25">
      <c r="B46" s="13" t="s">
        <v>39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58" ht="15" x14ac:dyDescent="0.25">
      <c r="B47" s="13" t="s">
        <v>30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58" ht="15" x14ac:dyDescent="0.25">
      <c r="B48" s="13" t="s">
        <v>83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</sheetData>
  <autoFilter ref="A1:AL47"/>
  <sortState ref="A2:U29">
    <sortCondition ref="A2:A29"/>
  </sortState>
  <conditionalFormatting sqref="R2:R33 Z2:Z33 T2:T33 K2:K33">
    <cfRule type="cellIs" dxfId="10" priority="12" stopIfTrue="1" operator="lessThan">
      <formula>75</formula>
    </cfRule>
  </conditionalFormatting>
  <conditionalFormatting sqref="AC2:AD33">
    <cfRule type="cellIs" dxfId="9" priority="11" operator="lessThan">
      <formula>0</formula>
    </cfRule>
  </conditionalFormatting>
  <conditionalFormatting sqref="AQ2:AS33">
    <cfRule type="containsBlanks" dxfId="8" priority="5">
      <formula>LEN(TRIM(AQ2))=0</formula>
    </cfRule>
    <cfRule type="containsText" dxfId="7" priority="6" operator="containsText" text="ok">
      <formula>NOT(ISERROR(SEARCH("ok",AQ2)))</formula>
    </cfRule>
  </conditionalFormatting>
  <conditionalFormatting sqref="AB2:AB33">
    <cfRule type="cellIs" dxfId="0" priority="2" operator="greaterThan">
      <formula>50</formula>
    </cfRule>
    <cfRule type="cellIs" dxfId="1" priority="1" operator="greaterThan">
      <formula>0</formula>
    </cfRule>
  </conditionalFormatting>
  <pageMargins left="0.75" right="0.75" top="1" bottom="1" header="0.51180555555555551" footer="0.51180555555555551"/>
  <pageSetup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G7" sqref="G7"/>
    </sheetView>
  </sheetViews>
  <sheetFormatPr defaultColWidth="20.5703125" defaultRowHeight="12.75" x14ac:dyDescent="0.2"/>
  <cols>
    <col min="3" max="3" width="9.85546875" customWidth="1"/>
    <col min="4" max="4" width="13.42578125" bestFit="1" customWidth="1"/>
  </cols>
  <sheetData>
    <row r="1" spans="1:4" ht="21" thickBot="1" x14ac:dyDescent="0.35">
      <c r="A1" s="54" t="s">
        <v>60</v>
      </c>
      <c r="B1" s="54" t="s">
        <v>61</v>
      </c>
      <c r="C1" s="54" t="s">
        <v>62</v>
      </c>
      <c r="D1" s="54" t="s">
        <v>63</v>
      </c>
    </row>
    <row r="2" spans="1:4" ht="20.25" x14ac:dyDescent="0.3">
      <c r="A2" s="7" t="s">
        <v>3</v>
      </c>
      <c r="B2" s="7" t="s">
        <v>4</v>
      </c>
      <c r="C2" s="7">
        <v>4</v>
      </c>
      <c r="D2" s="7" t="s">
        <v>54</v>
      </c>
    </row>
    <row r="3" spans="1:4" ht="20.25" x14ac:dyDescent="0.3">
      <c r="A3" s="7" t="s">
        <v>5</v>
      </c>
      <c r="B3" s="7" t="s">
        <v>6</v>
      </c>
      <c r="C3" s="7">
        <v>3.67</v>
      </c>
      <c r="D3" s="7" t="s">
        <v>54</v>
      </c>
    </row>
    <row r="4" spans="1:4" ht="20.25" x14ac:dyDescent="0.3">
      <c r="A4" s="7" t="s">
        <v>7</v>
      </c>
      <c r="B4" s="7" t="s">
        <v>8</v>
      </c>
      <c r="C4" s="7">
        <v>3.33</v>
      </c>
      <c r="D4" s="7" t="s">
        <v>55</v>
      </c>
    </row>
    <row r="5" spans="1:4" ht="20.25" x14ac:dyDescent="0.3">
      <c r="A5" s="7" t="s">
        <v>40</v>
      </c>
      <c r="B5" s="7" t="s">
        <v>9</v>
      </c>
      <c r="C5" s="7">
        <v>3</v>
      </c>
      <c r="D5" s="7" t="s">
        <v>55</v>
      </c>
    </row>
    <row r="6" spans="1:4" ht="20.25" x14ac:dyDescent="0.3">
      <c r="A6" s="7" t="s">
        <v>10</v>
      </c>
      <c r="B6" s="7" t="s">
        <v>11</v>
      </c>
      <c r="C6" s="7">
        <v>2.67</v>
      </c>
      <c r="D6" s="7" t="s">
        <v>55</v>
      </c>
    </row>
    <row r="7" spans="1:4" ht="20.25" x14ac:dyDescent="0.3">
      <c r="A7" s="7" t="s">
        <v>12</v>
      </c>
      <c r="B7" s="7" t="s">
        <v>13</v>
      </c>
      <c r="C7" s="7">
        <v>2.33</v>
      </c>
      <c r="D7" s="7" t="s">
        <v>56</v>
      </c>
    </row>
    <row r="8" spans="1:4" ht="20.25" x14ac:dyDescent="0.3">
      <c r="A8" s="7" t="s">
        <v>14</v>
      </c>
      <c r="B8" s="7" t="s">
        <v>15</v>
      </c>
      <c r="C8" s="7">
        <v>2</v>
      </c>
      <c r="D8" s="7" t="s">
        <v>56</v>
      </c>
    </row>
    <row r="9" spans="1:4" ht="20.25" x14ac:dyDescent="0.3">
      <c r="A9" s="7" t="s">
        <v>16</v>
      </c>
      <c r="B9" s="7" t="s">
        <v>17</v>
      </c>
      <c r="C9" s="7">
        <v>1.67</v>
      </c>
      <c r="D9" s="7" t="s">
        <v>56</v>
      </c>
    </row>
    <row r="10" spans="1:4" ht="20.25" x14ac:dyDescent="0.3">
      <c r="A10" s="7" t="s">
        <v>18</v>
      </c>
      <c r="B10" s="7" t="s">
        <v>41</v>
      </c>
      <c r="C10" s="7">
        <v>1.33</v>
      </c>
      <c r="D10" s="7" t="s">
        <v>64</v>
      </c>
    </row>
    <row r="11" spans="1:4" ht="20.25" x14ac:dyDescent="0.3">
      <c r="A11" s="7" t="s">
        <v>19</v>
      </c>
      <c r="B11" s="7" t="s">
        <v>20</v>
      </c>
      <c r="C11" s="7">
        <v>1</v>
      </c>
      <c r="D11" s="7" t="s">
        <v>64</v>
      </c>
    </row>
    <row r="12" spans="1:4" ht="20.25" x14ac:dyDescent="0.3">
      <c r="A12" s="7" t="s">
        <v>58</v>
      </c>
      <c r="B12" s="7" t="s">
        <v>59</v>
      </c>
      <c r="C12" s="7">
        <v>0</v>
      </c>
      <c r="D12" s="7" t="s">
        <v>57</v>
      </c>
    </row>
  </sheetData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2" sqref="A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39" sqref="C39"/>
    </sheetView>
  </sheetViews>
  <sheetFormatPr defaultRowHeight="12.75" x14ac:dyDescent="0.2"/>
  <cols>
    <col min="3" max="3" width="12.85546875" bestFit="1" customWidth="1"/>
    <col min="4" max="4" width="10.5703125" bestFit="1" customWidth="1"/>
    <col min="5" max="5" width="10.42578125" bestFit="1" customWidth="1"/>
    <col min="6" max="6" width="10.5703125" bestFit="1" customWidth="1"/>
    <col min="7" max="7" width="7.85546875" bestFit="1" customWidth="1"/>
    <col min="8" max="8" width="10.42578125" bestFit="1" customWidth="1"/>
    <col min="9" max="9" width="12.85546875" bestFit="1" customWidth="1"/>
  </cols>
  <sheetData>
    <row r="1" spans="1:9" x14ac:dyDescent="0.2">
      <c r="A1" t="str">
        <f>'Grading Summary'!B1</f>
        <v>First Name</v>
      </c>
      <c r="B1" s="8" t="str">
        <f>'Grading Summary'!A1</f>
        <v>#</v>
      </c>
      <c r="C1" t="str">
        <f>'Grading Summary'!K1</f>
        <v>Mini-Proj Total</v>
      </c>
      <c r="D1" s="28" t="str">
        <f>'Grading Summary'!R1</f>
        <v>Milestone 1</v>
      </c>
      <c r="E1" t="str">
        <f>'Grading Summary'!T1</f>
        <v>Milestone 2 [Total Pts: 100] |37833</v>
      </c>
      <c r="F1" s="28" t="str">
        <f>'Grading Summary'!Z1</f>
        <v>Milestone 3</v>
      </c>
      <c r="G1" t="str">
        <f>'Grading Summary'!AF1</f>
        <v>Quizzes (from LMS
out of 10)</v>
      </c>
      <c r="H1" t="str">
        <f>'Grading Summary'!AG1</f>
        <v>Attendance [Total Pts: 10] |37882</v>
      </c>
      <c r="I1" t="str">
        <f>'Grading Summary'!AH1</f>
        <v>Final Points [Total Pts: 100] |37864</v>
      </c>
    </row>
    <row r="2" spans="1:9" x14ac:dyDescent="0.2">
      <c r="A2">
        <f>'Grading Summary'!B2</f>
        <v>0</v>
      </c>
      <c r="B2">
        <f>'Grading Summary'!A2</f>
        <v>1</v>
      </c>
      <c r="C2">
        <f>'Grading Summary'!K2</f>
        <v>0</v>
      </c>
      <c r="D2" s="34">
        <f>'Grading Summary'!R2</f>
        <v>0</v>
      </c>
      <c r="E2">
        <f>'Grading Summary'!T2</f>
        <v>0</v>
      </c>
      <c r="F2" s="39">
        <f>'Grading Summary'!Z2</f>
        <v>0</v>
      </c>
      <c r="G2">
        <f>'Grading Summary'!AF2</f>
        <v>0</v>
      </c>
      <c r="H2">
        <f>'Grading Summary'!AG2</f>
        <v>0</v>
      </c>
      <c r="I2" s="39">
        <f>'Grading Summary'!AH2</f>
        <v>0</v>
      </c>
    </row>
    <row r="3" spans="1:9" x14ac:dyDescent="0.2">
      <c r="A3">
        <f>'Grading Summary'!B3</f>
        <v>0</v>
      </c>
      <c r="B3">
        <f>'Grading Summary'!A3</f>
        <v>2</v>
      </c>
      <c r="C3">
        <f>'Grading Summary'!K3</f>
        <v>0</v>
      </c>
      <c r="D3" s="34">
        <f>'Grading Summary'!R3</f>
        <v>0</v>
      </c>
      <c r="E3">
        <f>'Grading Summary'!T3</f>
        <v>0</v>
      </c>
      <c r="F3" s="39">
        <f>'Grading Summary'!Z3</f>
        <v>0</v>
      </c>
      <c r="G3">
        <f>'Grading Summary'!AF3</f>
        <v>0</v>
      </c>
      <c r="H3">
        <f>'Grading Summary'!AG3</f>
        <v>0</v>
      </c>
      <c r="I3" s="39">
        <f>'Grading Summary'!AH3</f>
        <v>0</v>
      </c>
    </row>
    <row r="4" spans="1:9" x14ac:dyDescent="0.2">
      <c r="A4">
        <f>'Grading Summary'!B4</f>
        <v>0</v>
      </c>
      <c r="B4">
        <f>'Grading Summary'!A4</f>
        <v>3</v>
      </c>
      <c r="C4">
        <f>'Grading Summary'!K4</f>
        <v>0</v>
      </c>
      <c r="D4" s="34">
        <f>'Grading Summary'!R4</f>
        <v>0</v>
      </c>
      <c r="E4">
        <f>'Grading Summary'!T4</f>
        <v>0</v>
      </c>
      <c r="F4" s="39">
        <f>'Grading Summary'!Z4</f>
        <v>0</v>
      </c>
      <c r="G4">
        <f>'Grading Summary'!AF4</f>
        <v>0</v>
      </c>
      <c r="H4">
        <f>'Grading Summary'!AG4</f>
        <v>0</v>
      </c>
      <c r="I4" s="39">
        <f>'Grading Summary'!AH4</f>
        <v>0</v>
      </c>
    </row>
    <row r="5" spans="1:9" x14ac:dyDescent="0.2">
      <c r="A5">
        <f>'Grading Summary'!B5</f>
        <v>0</v>
      </c>
      <c r="B5">
        <f>'Grading Summary'!A5</f>
        <v>4</v>
      </c>
      <c r="C5">
        <f>'Grading Summary'!K5</f>
        <v>0</v>
      </c>
      <c r="D5" s="34">
        <f>'Grading Summary'!R5</f>
        <v>0</v>
      </c>
      <c r="E5">
        <f>'Grading Summary'!T5</f>
        <v>0</v>
      </c>
      <c r="F5" s="39">
        <f>'Grading Summary'!Z5</f>
        <v>0</v>
      </c>
      <c r="G5">
        <f>'Grading Summary'!AF5</f>
        <v>0</v>
      </c>
      <c r="H5">
        <f>'Grading Summary'!AG5</f>
        <v>0</v>
      </c>
      <c r="I5" s="39">
        <f>'Grading Summary'!AH5</f>
        <v>0</v>
      </c>
    </row>
    <row r="6" spans="1:9" x14ac:dyDescent="0.2">
      <c r="A6">
        <f>'Grading Summary'!B6</f>
        <v>0</v>
      </c>
      <c r="B6">
        <f>'Grading Summary'!A6</f>
        <v>5</v>
      </c>
      <c r="C6">
        <f>'Grading Summary'!K6</f>
        <v>0</v>
      </c>
      <c r="D6" s="34">
        <f>'Grading Summary'!R6</f>
        <v>0</v>
      </c>
      <c r="E6">
        <f>'Grading Summary'!T6</f>
        <v>0</v>
      </c>
      <c r="F6" s="39">
        <f>'Grading Summary'!Z6</f>
        <v>0</v>
      </c>
      <c r="G6">
        <f>'Grading Summary'!AF6</f>
        <v>0</v>
      </c>
      <c r="H6">
        <f>'Grading Summary'!AG6</f>
        <v>0</v>
      </c>
      <c r="I6" s="39">
        <f>'Grading Summary'!AH6</f>
        <v>0</v>
      </c>
    </row>
    <row r="7" spans="1:9" x14ac:dyDescent="0.2">
      <c r="A7">
        <f>'Grading Summary'!B7</f>
        <v>0</v>
      </c>
      <c r="B7">
        <f>'Grading Summary'!A7</f>
        <v>6</v>
      </c>
      <c r="C7">
        <f>'Grading Summary'!K7</f>
        <v>0</v>
      </c>
      <c r="D7" s="34">
        <f>'Grading Summary'!R7</f>
        <v>0</v>
      </c>
      <c r="E7">
        <f>'Grading Summary'!T7</f>
        <v>0</v>
      </c>
      <c r="F7" s="39">
        <f>'Grading Summary'!Z7</f>
        <v>0</v>
      </c>
      <c r="G7">
        <f>'Grading Summary'!AF7</f>
        <v>0</v>
      </c>
      <c r="H7">
        <f>'Grading Summary'!AG7</f>
        <v>0</v>
      </c>
      <c r="I7" s="39">
        <f>'Grading Summary'!AH7</f>
        <v>0</v>
      </c>
    </row>
    <row r="8" spans="1:9" x14ac:dyDescent="0.2">
      <c r="A8">
        <f>'Grading Summary'!B8</f>
        <v>0</v>
      </c>
      <c r="B8">
        <f>'Grading Summary'!A8</f>
        <v>7</v>
      </c>
      <c r="C8">
        <f>'Grading Summary'!K8</f>
        <v>0</v>
      </c>
      <c r="D8" s="34">
        <f>'Grading Summary'!R8</f>
        <v>0</v>
      </c>
      <c r="E8">
        <f>'Grading Summary'!T8</f>
        <v>0</v>
      </c>
      <c r="F8" s="39">
        <f>'Grading Summary'!Z8</f>
        <v>0</v>
      </c>
      <c r="G8">
        <f>'Grading Summary'!AF8</f>
        <v>0</v>
      </c>
      <c r="H8">
        <f>'Grading Summary'!AG8</f>
        <v>0</v>
      </c>
      <c r="I8" s="39">
        <f>'Grading Summary'!AH8</f>
        <v>0</v>
      </c>
    </row>
    <row r="9" spans="1:9" x14ac:dyDescent="0.2">
      <c r="A9">
        <f>'Grading Summary'!B9</f>
        <v>0</v>
      </c>
      <c r="B9">
        <f>'Grading Summary'!A9</f>
        <v>8</v>
      </c>
      <c r="C9">
        <f>'Grading Summary'!K9</f>
        <v>0</v>
      </c>
      <c r="D9" s="34">
        <f>'Grading Summary'!R9</f>
        <v>0</v>
      </c>
      <c r="E9">
        <f>'Grading Summary'!T9</f>
        <v>0</v>
      </c>
      <c r="F9" s="39">
        <f>'Grading Summary'!Z9</f>
        <v>0</v>
      </c>
      <c r="G9">
        <f>'Grading Summary'!AF9</f>
        <v>0</v>
      </c>
      <c r="H9">
        <f>'Grading Summary'!AG9</f>
        <v>0</v>
      </c>
      <c r="I9" s="39">
        <f>'Grading Summary'!AH9</f>
        <v>0</v>
      </c>
    </row>
    <row r="10" spans="1:9" x14ac:dyDescent="0.2">
      <c r="A10">
        <f>'Grading Summary'!B10</f>
        <v>0</v>
      </c>
      <c r="B10">
        <f>'Grading Summary'!A10</f>
        <v>9</v>
      </c>
      <c r="C10">
        <f>'Grading Summary'!K10</f>
        <v>0</v>
      </c>
      <c r="D10" s="34">
        <f>'Grading Summary'!R10</f>
        <v>0</v>
      </c>
      <c r="E10">
        <f>'Grading Summary'!T10</f>
        <v>0</v>
      </c>
      <c r="F10" s="39">
        <f>'Grading Summary'!Z10</f>
        <v>0</v>
      </c>
      <c r="G10">
        <f>'Grading Summary'!AF10</f>
        <v>0</v>
      </c>
      <c r="H10">
        <f>'Grading Summary'!AG10</f>
        <v>0</v>
      </c>
      <c r="I10" s="39">
        <f>'Grading Summary'!AH10</f>
        <v>0</v>
      </c>
    </row>
    <row r="11" spans="1:9" x14ac:dyDescent="0.2">
      <c r="A11">
        <f>'Grading Summary'!B11</f>
        <v>0</v>
      </c>
      <c r="B11">
        <f>'Grading Summary'!A11</f>
        <v>10</v>
      </c>
      <c r="C11">
        <f>'Grading Summary'!K11</f>
        <v>0</v>
      </c>
      <c r="D11" s="34">
        <f>'Grading Summary'!R11</f>
        <v>0</v>
      </c>
      <c r="E11">
        <f>'Grading Summary'!T11</f>
        <v>0</v>
      </c>
      <c r="F11" s="39">
        <f>'Grading Summary'!Z11</f>
        <v>0</v>
      </c>
      <c r="G11">
        <f>'Grading Summary'!AF11</f>
        <v>0</v>
      </c>
      <c r="H11">
        <f>'Grading Summary'!AG11</f>
        <v>0</v>
      </c>
      <c r="I11" s="39">
        <f>'Grading Summary'!AH11</f>
        <v>0</v>
      </c>
    </row>
    <row r="12" spans="1:9" x14ac:dyDescent="0.2">
      <c r="A12">
        <f>'Grading Summary'!B12</f>
        <v>0</v>
      </c>
      <c r="B12">
        <f>'Grading Summary'!A12</f>
        <v>11</v>
      </c>
      <c r="C12">
        <f>'Grading Summary'!K12</f>
        <v>0</v>
      </c>
      <c r="D12" s="34">
        <f>'Grading Summary'!R12</f>
        <v>0</v>
      </c>
      <c r="E12">
        <f>'Grading Summary'!T12</f>
        <v>0</v>
      </c>
      <c r="F12" s="39">
        <f>'Grading Summary'!Z12</f>
        <v>0</v>
      </c>
      <c r="G12">
        <f>'Grading Summary'!AF12</f>
        <v>0</v>
      </c>
      <c r="H12">
        <f>'Grading Summary'!AG12</f>
        <v>0</v>
      </c>
      <c r="I12" s="39">
        <f>'Grading Summary'!AH12</f>
        <v>0</v>
      </c>
    </row>
    <row r="13" spans="1:9" x14ac:dyDescent="0.2">
      <c r="A13">
        <f>'Grading Summary'!B13</f>
        <v>0</v>
      </c>
      <c r="B13">
        <f>'Grading Summary'!A13</f>
        <v>12</v>
      </c>
      <c r="C13">
        <f>'Grading Summary'!K13</f>
        <v>0</v>
      </c>
      <c r="D13" s="34">
        <f>'Grading Summary'!R13</f>
        <v>0</v>
      </c>
      <c r="E13">
        <f>'Grading Summary'!T13</f>
        <v>0</v>
      </c>
      <c r="F13" s="39">
        <f>'Grading Summary'!Z13</f>
        <v>0</v>
      </c>
      <c r="G13">
        <f>'Grading Summary'!AF13</f>
        <v>0</v>
      </c>
      <c r="H13">
        <f>'Grading Summary'!AG13</f>
        <v>0</v>
      </c>
      <c r="I13" s="39">
        <f>'Grading Summary'!AH13</f>
        <v>0</v>
      </c>
    </row>
    <row r="14" spans="1:9" x14ac:dyDescent="0.2">
      <c r="A14">
        <f>'Grading Summary'!B14</f>
        <v>0</v>
      </c>
      <c r="B14">
        <f>'Grading Summary'!A14</f>
        <v>13</v>
      </c>
      <c r="C14">
        <f>'Grading Summary'!K14</f>
        <v>0</v>
      </c>
      <c r="D14" s="34">
        <f>'Grading Summary'!R14</f>
        <v>0</v>
      </c>
      <c r="E14">
        <f>'Grading Summary'!T14</f>
        <v>0</v>
      </c>
      <c r="F14" s="39">
        <f>'Grading Summary'!Z14</f>
        <v>0</v>
      </c>
      <c r="G14">
        <f>'Grading Summary'!AF14</f>
        <v>0</v>
      </c>
      <c r="H14">
        <f>'Grading Summary'!AG14</f>
        <v>0</v>
      </c>
      <c r="I14" s="39">
        <f>'Grading Summary'!AH14</f>
        <v>0</v>
      </c>
    </row>
    <row r="15" spans="1:9" x14ac:dyDescent="0.2">
      <c r="A15">
        <f>'Grading Summary'!B15</f>
        <v>0</v>
      </c>
      <c r="B15">
        <f>'Grading Summary'!A15</f>
        <v>14</v>
      </c>
      <c r="C15">
        <f>'Grading Summary'!K15</f>
        <v>0</v>
      </c>
      <c r="D15" s="34">
        <f>'Grading Summary'!R15</f>
        <v>0</v>
      </c>
      <c r="E15">
        <f>'Grading Summary'!T15</f>
        <v>0</v>
      </c>
      <c r="F15" s="39">
        <f>'Grading Summary'!Z15</f>
        <v>0</v>
      </c>
      <c r="G15">
        <f>'Grading Summary'!AF15</f>
        <v>0</v>
      </c>
      <c r="H15">
        <f>'Grading Summary'!AG15</f>
        <v>0</v>
      </c>
      <c r="I15" s="39">
        <f>'Grading Summary'!AH15</f>
        <v>0</v>
      </c>
    </row>
    <row r="16" spans="1:9" x14ac:dyDescent="0.2">
      <c r="A16">
        <f>'Grading Summary'!B16</f>
        <v>0</v>
      </c>
      <c r="B16">
        <f>'Grading Summary'!A16</f>
        <v>15</v>
      </c>
      <c r="C16">
        <f>'Grading Summary'!K16</f>
        <v>0</v>
      </c>
      <c r="D16" s="34">
        <f>'Grading Summary'!R16</f>
        <v>0</v>
      </c>
      <c r="E16">
        <f>'Grading Summary'!T16</f>
        <v>0</v>
      </c>
      <c r="F16" s="39">
        <f>'Grading Summary'!Z16</f>
        <v>0</v>
      </c>
      <c r="G16">
        <f>'Grading Summary'!AF16</f>
        <v>0</v>
      </c>
      <c r="H16">
        <f>'Grading Summary'!AG16</f>
        <v>0</v>
      </c>
      <c r="I16" s="39">
        <f>'Grading Summary'!AH16</f>
        <v>0</v>
      </c>
    </row>
    <row r="17" spans="1:9" x14ac:dyDescent="0.2">
      <c r="A17">
        <f>'Grading Summary'!B17</f>
        <v>0</v>
      </c>
      <c r="B17">
        <f>'Grading Summary'!A17</f>
        <v>16</v>
      </c>
      <c r="C17">
        <f>'Grading Summary'!K17</f>
        <v>0</v>
      </c>
      <c r="D17" s="34">
        <f>'Grading Summary'!R17</f>
        <v>0</v>
      </c>
      <c r="E17">
        <f>'Grading Summary'!T17</f>
        <v>0</v>
      </c>
      <c r="F17" s="39">
        <f>'Grading Summary'!Z17</f>
        <v>0</v>
      </c>
      <c r="G17">
        <f>'Grading Summary'!AF17</f>
        <v>0</v>
      </c>
      <c r="H17">
        <f>'Grading Summary'!AG17</f>
        <v>0</v>
      </c>
      <c r="I17" s="39">
        <f>'Grading Summary'!AH17</f>
        <v>0</v>
      </c>
    </row>
    <row r="18" spans="1:9" x14ac:dyDescent="0.2">
      <c r="A18">
        <f>'Grading Summary'!B18</f>
        <v>0</v>
      </c>
      <c r="B18">
        <f>'Grading Summary'!A18</f>
        <v>17</v>
      </c>
      <c r="C18">
        <f>'Grading Summary'!K18</f>
        <v>0</v>
      </c>
      <c r="D18" s="34">
        <f>'Grading Summary'!R18</f>
        <v>0</v>
      </c>
      <c r="E18">
        <f>'Grading Summary'!T18</f>
        <v>0</v>
      </c>
      <c r="F18" s="39">
        <f>'Grading Summary'!Z18</f>
        <v>0</v>
      </c>
      <c r="G18">
        <f>'Grading Summary'!AF18</f>
        <v>0</v>
      </c>
      <c r="H18">
        <f>'Grading Summary'!AG18</f>
        <v>0</v>
      </c>
      <c r="I18" s="39">
        <f>'Grading Summary'!AH18</f>
        <v>0</v>
      </c>
    </row>
    <row r="19" spans="1:9" x14ac:dyDescent="0.2">
      <c r="A19">
        <f>'Grading Summary'!B19</f>
        <v>0</v>
      </c>
      <c r="B19">
        <f>'Grading Summary'!A19</f>
        <v>18</v>
      </c>
      <c r="C19">
        <f>'Grading Summary'!K19</f>
        <v>0</v>
      </c>
      <c r="D19" s="34">
        <f>'Grading Summary'!R19</f>
        <v>0</v>
      </c>
      <c r="E19">
        <f>'Grading Summary'!T19</f>
        <v>0</v>
      </c>
      <c r="F19" s="39">
        <f>'Grading Summary'!Z19</f>
        <v>0</v>
      </c>
      <c r="G19">
        <f>'Grading Summary'!AF19</f>
        <v>0</v>
      </c>
      <c r="H19">
        <f>'Grading Summary'!AG19</f>
        <v>0</v>
      </c>
      <c r="I19" s="39">
        <f>'Grading Summary'!AH19</f>
        <v>0</v>
      </c>
    </row>
    <row r="20" spans="1:9" x14ac:dyDescent="0.2">
      <c r="A20">
        <f>'Grading Summary'!B20</f>
        <v>0</v>
      </c>
      <c r="B20">
        <f>'Grading Summary'!A20</f>
        <v>19</v>
      </c>
      <c r="C20">
        <f>'Grading Summary'!K20</f>
        <v>0</v>
      </c>
      <c r="D20" s="34">
        <f>'Grading Summary'!R20</f>
        <v>0</v>
      </c>
      <c r="E20">
        <f>'Grading Summary'!T20</f>
        <v>0</v>
      </c>
      <c r="F20" s="39">
        <f>'Grading Summary'!Z20</f>
        <v>0</v>
      </c>
      <c r="G20">
        <f>'Grading Summary'!AF20</f>
        <v>0</v>
      </c>
      <c r="H20">
        <f>'Grading Summary'!AG20</f>
        <v>0</v>
      </c>
      <c r="I20" s="39">
        <f>'Grading Summary'!AH20</f>
        <v>0</v>
      </c>
    </row>
    <row r="21" spans="1:9" x14ac:dyDescent="0.2">
      <c r="A21">
        <f>'Grading Summary'!B21</f>
        <v>0</v>
      </c>
      <c r="B21">
        <f>'Grading Summary'!A21</f>
        <v>20</v>
      </c>
      <c r="C21">
        <f>'Grading Summary'!K21</f>
        <v>0</v>
      </c>
      <c r="D21" s="34">
        <f>'Grading Summary'!R21</f>
        <v>0</v>
      </c>
      <c r="E21">
        <f>'Grading Summary'!T21</f>
        <v>0</v>
      </c>
      <c r="F21" s="39">
        <f>'Grading Summary'!Z21</f>
        <v>0</v>
      </c>
      <c r="G21">
        <f>'Grading Summary'!AF21</f>
        <v>0</v>
      </c>
      <c r="H21">
        <f>'Grading Summary'!AG21</f>
        <v>0</v>
      </c>
      <c r="I21" s="39">
        <f>'Grading Summary'!AH21</f>
        <v>0</v>
      </c>
    </row>
    <row r="22" spans="1:9" x14ac:dyDescent="0.2">
      <c r="A22">
        <f>'Grading Summary'!B22</f>
        <v>0</v>
      </c>
      <c r="B22">
        <f>'Grading Summary'!A22</f>
        <v>21</v>
      </c>
      <c r="C22">
        <f>'Grading Summary'!K22</f>
        <v>0</v>
      </c>
      <c r="D22" s="34">
        <f>'Grading Summary'!R22</f>
        <v>0</v>
      </c>
      <c r="E22">
        <f>'Grading Summary'!T22</f>
        <v>0</v>
      </c>
      <c r="F22" s="39">
        <f>'Grading Summary'!Z22</f>
        <v>0</v>
      </c>
      <c r="G22">
        <f>'Grading Summary'!AF22</f>
        <v>0</v>
      </c>
      <c r="H22">
        <f>'Grading Summary'!AG22</f>
        <v>0</v>
      </c>
      <c r="I22" s="39">
        <f>'Grading Summary'!AH22</f>
        <v>0</v>
      </c>
    </row>
    <row r="23" spans="1:9" x14ac:dyDescent="0.2">
      <c r="A23">
        <f>'Grading Summary'!B23</f>
        <v>0</v>
      </c>
      <c r="B23">
        <f>'Grading Summary'!A23</f>
        <v>22</v>
      </c>
      <c r="C23">
        <f>'Grading Summary'!K23</f>
        <v>0</v>
      </c>
      <c r="D23" s="34">
        <f>'Grading Summary'!R23</f>
        <v>0</v>
      </c>
      <c r="E23">
        <f>'Grading Summary'!T23</f>
        <v>0</v>
      </c>
      <c r="F23" s="39">
        <f>'Grading Summary'!Z23</f>
        <v>0</v>
      </c>
      <c r="G23">
        <f>'Grading Summary'!AF23</f>
        <v>0</v>
      </c>
      <c r="H23">
        <f>'Grading Summary'!AG23</f>
        <v>0</v>
      </c>
      <c r="I23" s="39">
        <f>'Grading Summary'!AH23</f>
        <v>0</v>
      </c>
    </row>
    <row r="24" spans="1:9" x14ac:dyDescent="0.2">
      <c r="A24">
        <f>'Grading Summary'!B24</f>
        <v>0</v>
      </c>
      <c r="B24">
        <f>'Grading Summary'!A24</f>
        <v>23</v>
      </c>
      <c r="C24">
        <f>'Grading Summary'!K24</f>
        <v>0</v>
      </c>
      <c r="D24" s="34">
        <f>'Grading Summary'!R24</f>
        <v>0</v>
      </c>
      <c r="E24">
        <f>'Grading Summary'!T24</f>
        <v>0</v>
      </c>
      <c r="F24" s="39">
        <f>'Grading Summary'!Z24</f>
        <v>0</v>
      </c>
      <c r="G24">
        <f>'Grading Summary'!AF24</f>
        <v>0</v>
      </c>
      <c r="H24">
        <f>'Grading Summary'!AG24</f>
        <v>0</v>
      </c>
      <c r="I24" s="39">
        <f>'Grading Summary'!AH24</f>
        <v>0</v>
      </c>
    </row>
    <row r="25" spans="1:9" x14ac:dyDescent="0.2">
      <c r="A25">
        <f>'Grading Summary'!B25</f>
        <v>0</v>
      </c>
      <c r="B25">
        <f>'Grading Summary'!A25</f>
        <v>24</v>
      </c>
      <c r="C25">
        <f>'Grading Summary'!K25</f>
        <v>0</v>
      </c>
      <c r="D25" s="34">
        <f>'Grading Summary'!R25</f>
        <v>0</v>
      </c>
      <c r="E25">
        <f>'Grading Summary'!T25</f>
        <v>0</v>
      </c>
      <c r="F25" s="39">
        <f>'Grading Summary'!Z25</f>
        <v>0</v>
      </c>
      <c r="G25">
        <f>'Grading Summary'!AF25</f>
        <v>0</v>
      </c>
      <c r="H25">
        <f>'Grading Summary'!AG25</f>
        <v>0</v>
      </c>
      <c r="I25" s="39">
        <f>'Grading Summary'!AH25</f>
        <v>0</v>
      </c>
    </row>
    <row r="26" spans="1:9" x14ac:dyDescent="0.2">
      <c r="A26">
        <f>'Grading Summary'!B26</f>
        <v>0</v>
      </c>
      <c r="B26">
        <f>'Grading Summary'!A26</f>
        <v>25</v>
      </c>
      <c r="C26">
        <f>'Grading Summary'!K26</f>
        <v>0</v>
      </c>
      <c r="D26" s="34">
        <f>'Grading Summary'!R26</f>
        <v>0</v>
      </c>
      <c r="E26">
        <f>'Grading Summary'!T26</f>
        <v>0</v>
      </c>
      <c r="F26" s="39">
        <f>'Grading Summary'!Z26</f>
        <v>0</v>
      </c>
      <c r="G26">
        <f>'Grading Summary'!AF26</f>
        <v>0</v>
      </c>
      <c r="H26">
        <f>'Grading Summary'!AG26</f>
        <v>0</v>
      </c>
      <c r="I26" s="39">
        <f>'Grading Summary'!AH26</f>
        <v>0</v>
      </c>
    </row>
    <row r="27" spans="1:9" x14ac:dyDescent="0.2">
      <c r="A27">
        <f>'Grading Summary'!B27</f>
        <v>0</v>
      </c>
      <c r="B27">
        <f>'Grading Summary'!A27</f>
        <v>26</v>
      </c>
      <c r="C27">
        <f>'Grading Summary'!K27</f>
        <v>0</v>
      </c>
      <c r="D27" s="34">
        <f>'Grading Summary'!R27</f>
        <v>0</v>
      </c>
      <c r="E27">
        <f>'Grading Summary'!T27</f>
        <v>0</v>
      </c>
      <c r="F27" s="39">
        <f>'Grading Summary'!Z27</f>
        <v>0</v>
      </c>
      <c r="G27">
        <f>'Grading Summary'!AF27</f>
        <v>0</v>
      </c>
      <c r="H27">
        <f>'Grading Summary'!AG27</f>
        <v>0</v>
      </c>
      <c r="I27" s="39">
        <f>'Grading Summary'!AH27</f>
        <v>0</v>
      </c>
    </row>
    <row r="28" spans="1:9" x14ac:dyDescent="0.2">
      <c r="A28">
        <f>'Grading Summary'!B28</f>
        <v>0</v>
      </c>
      <c r="B28">
        <f>'Grading Summary'!A28</f>
        <v>27</v>
      </c>
      <c r="C28">
        <f>'Grading Summary'!K28</f>
        <v>0</v>
      </c>
      <c r="D28" s="34">
        <f>'Grading Summary'!R28</f>
        <v>0</v>
      </c>
      <c r="E28">
        <f>'Grading Summary'!T28</f>
        <v>0</v>
      </c>
      <c r="F28" s="39">
        <f>'Grading Summary'!Z28</f>
        <v>0</v>
      </c>
      <c r="G28">
        <f>'Grading Summary'!AF28</f>
        <v>0</v>
      </c>
      <c r="H28">
        <f>'Grading Summary'!AG28</f>
        <v>0</v>
      </c>
      <c r="I28" s="39">
        <f>'Grading Summary'!AH28</f>
        <v>0</v>
      </c>
    </row>
    <row r="29" spans="1:9" x14ac:dyDescent="0.2">
      <c r="A29">
        <f>'Grading Summary'!B29</f>
        <v>0</v>
      </c>
      <c r="B29">
        <f>'Grading Summary'!A29</f>
        <v>28</v>
      </c>
      <c r="C29">
        <f>'Grading Summary'!K29</f>
        <v>0</v>
      </c>
      <c r="D29" s="34">
        <f>'Grading Summary'!R29</f>
        <v>0</v>
      </c>
      <c r="E29">
        <f>'Grading Summary'!T29</f>
        <v>0</v>
      </c>
      <c r="F29" s="39">
        <f>'Grading Summary'!Z29</f>
        <v>0</v>
      </c>
      <c r="G29">
        <f>'Grading Summary'!AF29</f>
        <v>0</v>
      </c>
      <c r="H29">
        <f>'Grading Summary'!AG29</f>
        <v>0</v>
      </c>
      <c r="I29" s="39">
        <f>'Grading Summary'!AH29</f>
        <v>0</v>
      </c>
    </row>
    <row r="30" spans="1:9" x14ac:dyDescent="0.2">
      <c r="A30">
        <f>'Grading Summary'!B30</f>
        <v>0</v>
      </c>
      <c r="B30">
        <f>'Grading Summary'!A30</f>
        <v>29</v>
      </c>
      <c r="C30">
        <f>'Grading Summary'!K30</f>
        <v>0</v>
      </c>
      <c r="D30" s="34">
        <f>'Grading Summary'!R30</f>
        <v>0</v>
      </c>
      <c r="E30">
        <f>'Grading Summary'!T30</f>
        <v>0</v>
      </c>
      <c r="F30" s="39">
        <f>'Grading Summary'!Z30</f>
        <v>0</v>
      </c>
      <c r="G30">
        <f>'Grading Summary'!AF30</f>
        <v>0</v>
      </c>
      <c r="H30">
        <f>'Grading Summary'!AG30</f>
        <v>0</v>
      </c>
      <c r="I30" s="39">
        <f>'Grading Summary'!AH30</f>
        <v>0</v>
      </c>
    </row>
    <row r="31" spans="1:9" x14ac:dyDescent="0.2">
      <c r="A31">
        <f>'Grading Summary'!B31</f>
        <v>0</v>
      </c>
      <c r="B31">
        <f>'Grading Summary'!A31</f>
        <v>30</v>
      </c>
      <c r="C31">
        <f>'Grading Summary'!K31</f>
        <v>0</v>
      </c>
      <c r="D31" s="34">
        <f>'Grading Summary'!R31</f>
        <v>0</v>
      </c>
      <c r="E31">
        <f>'Grading Summary'!T31</f>
        <v>0</v>
      </c>
      <c r="F31" s="39">
        <f>'Grading Summary'!Z31</f>
        <v>0</v>
      </c>
      <c r="G31">
        <f>'Grading Summary'!AF31</f>
        <v>0</v>
      </c>
      <c r="H31">
        <f>'Grading Summary'!AG31</f>
        <v>0</v>
      </c>
      <c r="I31" s="39">
        <f>'Grading Summary'!AH31</f>
        <v>0</v>
      </c>
    </row>
    <row r="32" spans="1:9" x14ac:dyDescent="0.2">
      <c r="A32">
        <f>'Grading Summary'!B32</f>
        <v>0</v>
      </c>
      <c r="B32">
        <f>'Grading Summary'!A32</f>
        <v>31</v>
      </c>
      <c r="C32">
        <f>'Grading Summary'!K32</f>
        <v>0</v>
      </c>
      <c r="D32" s="34">
        <f>'Grading Summary'!R32</f>
        <v>0</v>
      </c>
      <c r="E32">
        <f>'Grading Summary'!T32</f>
        <v>0</v>
      </c>
      <c r="F32" s="39">
        <f>'Grading Summary'!Z32</f>
        <v>0</v>
      </c>
      <c r="G32">
        <f>'Grading Summary'!AF32</f>
        <v>0</v>
      </c>
      <c r="H32">
        <f>'Grading Summary'!AG32</f>
        <v>0</v>
      </c>
      <c r="I32" s="39">
        <f>'Grading Summary'!AH32</f>
        <v>0</v>
      </c>
    </row>
    <row r="33" spans="1:9" x14ac:dyDescent="0.2">
      <c r="A33">
        <f>'Grading Summary'!B33</f>
        <v>0</v>
      </c>
      <c r="B33">
        <f>'Grading Summary'!A33</f>
        <v>32</v>
      </c>
      <c r="C33">
        <f>'Grading Summary'!K33</f>
        <v>0</v>
      </c>
      <c r="D33" s="34">
        <f>'Grading Summary'!R33</f>
        <v>0</v>
      </c>
      <c r="E33">
        <f>'Grading Summary'!T33</f>
        <v>0</v>
      </c>
      <c r="F33" s="39">
        <f>'Grading Summary'!Z33</f>
        <v>0</v>
      </c>
      <c r="G33">
        <f>'Grading Summary'!AF33</f>
        <v>0</v>
      </c>
      <c r="H33">
        <f>'Grading Summary'!AG33</f>
        <v>0</v>
      </c>
      <c r="I33" s="39">
        <f>'Grading Summary'!AH33</f>
        <v>0</v>
      </c>
    </row>
    <row r="34" spans="1:9" x14ac:dyDescent="0.2">
      <c r="D34" s="34"/>
      <c r="F34" s="39"/>
      <c r="I34" s="39"/>
    </row>
    <row r="35" spans="1:9" x14ac:dyDescent="0.2">
      <c r="D35" s="34"/>
      <c r="F35" s="39"/>
      <c r="I35" s="39"/>
    </row>
    <row r="36" spans="1:9" x14ac:dyDescent="0.2">
      <c r="D36" s="34"/>
      <c r="F36" s="39"/>
      <c r="I36" s="3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opLeftCell="A6" workbookViewId="0">
      <selection activeCell="A33" sqref="A33"/>
    </sheetView>
  </sheetViews>
  <sheetFormatPr defaultRowHeight="12.75" x14ac:dyDescent="0.2"/>
  <cols>
    <col min="1" max="1" width="5.140625" customWidth="1"/>
    <col min="2" max="2" width="21.85546875" bestFit="1" customWidth="1"/>
    <col min="3" max="3" width="12.85546875" bestFit="1" customWidth="1"/>
    <col min="4" max="4" width="20" customWidth="1"/>
    <col min="5" max="5" width="35.28515625" customWidth="1"/>
  </cols>
  <sheetData>
    <row r="1" spans="1:5" ht="16.5" thickBot="1" x14ac:dyDescent="0.3">
      <c r="A1" s="14" t="str">
        <f>IF(NOT(ISBLANK('Grading Summary'!A1)),'Grading Summary'!A1,"")</f>
        <v>#</v>
      </c>
      <c r="B1" s="14" t="str">
        <f>IF(NOT(ISBLANK('Grading Summary'!B1)),'Grading Summary'!B1,"")</f>
        <v>First Name</v>
      </c>
      <c r="C1" s="14" t="str">
        <f>IF(NOT(ISBLANK('Grading Summary'!C1)),'Grading Summary'!C1,"")</f>
        <v>Last
Name</v>
      </c>
      <c r="D1" s="14" t="s">
        <v>49</v>
      </c>
      <c r="E1" s="15"/>
    </row>
    <row r="2" spans="1:5" ht="18.75" thickBot="1" x14ac:dyDescent="0.3">
      <c r="A2" s="16">
        <f>'Grading Summary'!A2</f>
        <v>1</v>
      </c>
      <c r="B2" s="16" t="str">
        <f>IF(NOT(ISBLANK('Grading Summary'!B2)),'Grading Summary'!B2,"")</f>
        <v/>
      </c>
      <c r="C2" s="16" t="str">
        <f>IF(NOT(ISBLANK('Grading Summary'!C2)),'Grading Summary'!C2,"")</f>
        <v/>
      </c>
      <c r="D2" s="33">
        <f>'Grading Summary'!M2</f>
        <v>0</v>
      </c>
      <c r="E2" s="17"/>
    </row>
    <row r="3" spans="1:5" ht="18.75" thickBot="1" x14ac:dyDescent="0.3">
      <c r="A3" s="16">
        <f>'Grading Summary'!A3</f>
        <v>2</v>
      </c>
      <c r="B3" s="16" t="str">
        <f>IF(NOT(ISBLANK('Grading Summary'!B3)),'Grading Summary'!B3,"")</f>
        <v/>
      </c>
      <c r="C3" s="16" t="str">
        <f>IF(NOT(ISBLANK('Grading Summary'!C3)),'Grading Summary'!C3,"")</f>
        <v/>
      </c>
      <c r="D3" s="33">
        <f>'Grading Summary'!M3</f>
        <v>0</v>
      </c>
      <c r="E3" s="17"/>
    </row>
    <row r="4" spans="1:5" ht="18.75" thickBot="1" x14ac:dyDescent="0.3">
      <c r="A4" s="16">
        <f>'Grading Summary'!A4</f>
        <v>3</v>
      </c>
      <c r="B4" s="16" t="str">
        <f>IF(NOT(ISBLANK('Grading Summary'!B4)),'Grading Summary'!B4,"")</f>
        <v/>
      </c>
      <c r="C4" s="16" t="str">
        <f>IF(NOT(ISBLANK('Grading Summary'!C4)),'Grading Summary'!C4,"")</f>
        <v/>
      </c>
      <c r="D4" s="33">
        <f>'Grading Summary'!M4</f>
        <v>0</v>
      </c>
      <c r="E4" s="17"/>
    </row>
    <row r="5" spans="1:5" ht="18.75" thickBot="1" x14ac:dyDescent="0.3">
      <c r="A5" s="16">
        <f>'Grading Summary'!A5</f>
        <v>4</v>
      </c>
      <c r="B5" s="16" t="str">
        <f>IF(NOT(ISBLANK('Grading Summary'!B5)),'Grading Summary'!B5,"")</f>
        <v/>
      </c>
      <c r="C5" s="16" t="str">
        <f>IF(NOT(ISBLANK('Grading Summary'!C5)),'Grading Summary'!C5,"")</f>
        <v/>
      </c>
      <c r="D5" s="33">
        <f>'Grading Summary'!M5</f>
        <v>0</v>
      </c>
      <c r="E5" s="17"/>
    </row>
    <row r="6" spans="1:5" ht="18.75" thickBot="1" x14ac:dyDescent="0.3">
      <c r="A6" s="16">
        <f>'Grading Summary'!A6</f>
        <v>5</v>
      </c>
      <c r="B6" s="16" t="str">
        <f>IF(NOT(ISBLANK('Grading Summary'!B6)),'Grading Summary'!B6,"")</f>
        <v/>
      </c>
      <c r="C6" s="16" t="str">
        <f>IF(NOT(ISBLANK('Grading Summary'!C6)),'Grading Summary'!C6,"")</f>
        <v/>
      </c>
      <c r="D6" s="33">
        <f>'Grading Summary'!M6</f>
        <v>0</v>
      </c>
      <c r="E6" s="17"/>
    </row>
    <row r="7" spans="1:5" ht="18.75" thickBot="1" x14ac:dyDescent="0.3">
      <c r="A7" s="16">
        <f>'Grading Summary'!A7</f>
        <v>6</v>
      </c>
      <c r="B7" s="16" t="str">
        <f>IF(NOT(ISBLANK('Grading Summary'!B7)),'Grading Summary'!B7,"")</f>
        <v/>
      </c>
      <c r="C7" s="16" t="str">
        <f>IF(NOT(ISBLANK('Grading Summary'!C7)),'Grading Summary'!C7,"")</f>
        <v/>
      </c>
      <c r="D7" s="33">
        <f>'Grading Summary'!M7</f>
        <v>0</v>
      </c>
      <c r="E7" s="17"/>
    </row>
    <row r="8" spans="1:5" ht="18.75" thickBot="1" x14ac:dyDescent="0.3">
      <c r="A8" s="16">
        <f>'Grading Summary'!A8</f>
        <v>7</v>
      </c>
      <c r="B8" s="16" t="str">
        <f>IF(NOT(ISBLANK('Grading Summary'!B8)),'Grading Summary'!B8,"")</f>
        <v/>
      </c>
      <c r="C8" s="16" t="str">
        <f>IF(NOT(ISBLANK('Grading Summary'!C8)),'Grading Summary'!C8,"")</f>
        <v/>
      </c>
      <c r="D8" s="33">
        <f>'Grading Summary'!M8</f>
        <v>0</v>
      </c>
      <c r="E8" s="17"/>
    </row>
    <row r="9" spans="1:5" ht="18.75" thickBot="1" x14ac:dyDescent="0.3">
      <c r="A9" s="16">
        <f>'Grading Summary'!A9</f>
        <v>8</v>
      </c>
      <c r="B9" s="16" t="str">
        <f>IF(NOT(ISBLANK('Grading Summary'!B9)),'Grading Summary'!B9,"")</f>
        <v/>
      </c>
      <c r="C9" s="16" t="str">
        <f>IF(NOT(ISBLANK('Grading Summary'!C9)),'Grading Summary'!C9,"")</f>
        <v/>
      </c>
      <c r="D9" s="33">
        <f>'Grading Summary'!M9</f>
        <v>0</v>
      </c>
      <c r="E9" s="17"/>
    </row>
    <row r="10" spans="1:5" ht="18.75" thickBot="1" x14ac:dyDescent="0.3">
      <c r="A10" s="16">
        <f>'Grading Summary'!A10</f>
        <v>9</v>
      </c>
      <c r="B10" s="16" t="str">
        <f>IF(NOT(ISBLANK('Grading Summary'!B10)),'Grading Summary'!B10,"")</f>
        <v/>
      </c>
      <c r="C10" s="16" t="str">
        <f>IF(NOT(ISBLANK('Grading Summary'!C10)),'Grading Summary'!C10,"")</f>
        <v/>
      </c>
      <c r="D10" s="33">
        <f>'Grading Summary'!M10</f>
        <v>0</v>
      </c>
      <c r="E10" s="17"/>
    </row>
    <row r="11" spans="1:5" ht="18.75" thickBot="1" x14ac:dyDescent="0.3">
      <c r="A11" s="16">
        <f>'Grading Summary'!A11</f>
        <v>10</v>
      </c>
      <c r="B11" s="16" t="str">
        <f>IF(NOT(ISBLANK('Grading Summary'!B11)),'Grading Summary'!B11,"")</f>
        <v/>
      </c>
      <c r="C11" s="16" t="str">
        <f>IF(NOT(ISBLANK('Grading Summary'!C11)),'Grading Summary'!C11,"")</f>
        <v/>
      </c>
      <c r="D11" s="33">
        <f>'Grading Summary'!M11</f>
        <v>0</v>
      </c>
      <c r="E11" s="17"/>
    </row>
    <row r="12" spans="1:5" ht="18.75" thickBot="1" x14ac:dyDescent="0.3">
      <c r="A12" s="16">
        <f>'Grading Summary'!A12</f>
        <v>11</v>
      </c>
      <c r="B12" s="16" t="str">
        <f>IF(NOT(ISBLANK('Grading Summary'!B12)),'Grading Summary'!B12,"")</f>
        <v/>
      </c>
      <c r="C12" s="16" t="str">
        <f>IF(NOT(ISBLANK('Grading Summary'!C12)),'Grading Summary'!C12,"")</f>
        <v/>
      </c>
      <c r="D12" s="33">
        <f>'Grading Summary'!M12</f>
        <v>0</v>
      </c>
      <c r="E12" s="17"/>
    </row>
    <row r="13" spans="1:5" ht="18.75" thickBot="1" x14ac:dyDescent="0.3">
      <c r="A13" s="16">
        <f>'Grading Summary'!A13</f>
        <v>12</v>
      </c>
      <c r="B13" s="16" t="str">
        <f>IF(NOT(ISBLANK('Grading Summary'!B13)),'Grading Summary'!B13,"")</f>
        <v/>
      </c>
      <c r="C13" s="16" t="str">
        <f>IF(NOT(ISBLANK('Grading Summary'!C13)),'Grading Summary'!C13,"")</f>
        <v/>
      </c>
      <c r="D13" s="33">
        <f>'Grading Summary'!M13</f>
        <v>0</v>
      </c>
      <c r="E13" s="17"/>
    </row>
    <row r="14" spans="1:5" ht="18.75" thickBot="1" x14ac:dyDescent="0.3">
      <c r="A14" s="16">
        <f>'Grading Summary'!A14</f>
        <v>13</v>
      </c>
      <c r="B14" s="16" t="str">
        <f>IF(NOT(ISBLANK('Grading Summary'!B14)),'Grading Summary'!B14,"")</f>
        <v/>
      </c>
      <c r="C14" s="16" t="str">
        <f>IF(NOT(ISBLANK('Grading Summary'!C14)),'Grading Summary'!C14,"")</f>
        <v/>
      </c>
      <c r="D14" s="33">
        <f>'Grading Summary'!M14</f>
        <v>0</v>
      </c>
      <c r="E14" s="17"/>
    </row>
    <row r="15" spans="1:5" ht="18.75" thickBot="1" x14ac:dyDescent="0.3">
      <c r="A15" s="16">
        <f>'Grading Summary'!A15</f>
        <v>14</v>
      </c>
      <c r="B15" s="16" t="str">
        <f>IF(NOT(ISBLANK('Grading Summary'!B15)),'Grading Summary'!B15,"")</f>
        <v/>
      </c>
      <c r="C15" s="16" t="str">
        <f>IF(NOT(ISBLANK('Grading Summary'!C15)),'Grading Summary'!C15,"")</f>
        <v/>
      </c>
      <c r="D15" s="33">
        <f>'Grading Summary'!M15</f>
        <v>0</v>
      </c>
      <c r="E15" s="17"/>
    </row>
    <row r="16" spans="1:5" ht="18.75" thickBot="1" x14ac:dyDescent="0.3">
      <c r="A16" s="16">
        <f>'Grading Summary'!A16</f>
        <v>15</v>
      </c>
      <c r="B16" s="16" t="str">
        <f>IF(NOT(ISBLANK('Grading Summary'!B16)),'Grading Summary'!B16,"")</f>
        <v/>
      </c>
      <c r="C16" s="16" t="str">
        <f>IF(NOT(ISBLANK('Grading Summary'!C16)),'Grading Summary'!C16,"")</f>
        <v/>
      </c>
      <c r="D16" s="33">
        <f>'Grading Summary'!M16</f>
        <v>0</v>
      </c>
      <c r="E16" s="17"/>
    </row>
    <row r="17" spans="1:5" ht="18.75" thickBot="1" x14ac:dyDescent="0.3">
      <c r="A17" s="16">
        <f>'Grading Summary'!A17</f>
        <v>16</v>
      </c>
      <c r="B17" s="16" t="str">
        <f>IF(NOT(ISBLANK('Grading Summary'!B17)),'Grading Summary'!B17,"")</f>
        <v/>
      </c>
      <c r="C17" s="16" t="str">
        <f>IF(NOT(ISBLANK('Grading Summary'!C17)),'Grading Summary'!C17,"")</f>
        <v/>
      </c>
      <c r="D17" s="33">
        <f>'Grading Summary'!M17</f>
        <v>0</v>
      </c>
      <c r="E17" s="17"/>
    </row>
    <row r="18" spans="1:5" ht="18.75" thickBot="1" x14ac:dyDescent="0.3">
      <c r="A18" s="16">
        <f>'Grading Summary'!A18</f>
        <v>17</v>
      </c>
      <c r="B18" s="16" t="str">
        <f>IF(NOT(ISBLANK('Grading Summary'!B18)),'Grading Summary'!B18,"")</f>
        <v/>
      </c>
      <c r="C18" s="16" t="str">
        <f>IF(NOT(ISBLANK('Grading Summary'!C18)),'Grading Summary'!C18,"")</f>
        <v/>
      </c>
      <c r="D18" s="33">
        <f>'Grading Summary'!M18</f>
        <v>0</v>
      </c>
      <c r="E18" s="17"/>
    </row>
    <row r="19" spans="1:5" ht="18.75" thickBot="1" x14ac:dyDescent="0.3">
      <c r="A19" s="16">
        <f>'Grading Summary'!A19</f>
        <v>18</v>
      </c>
      <c r="B19" s="16" t="str">
        <f>IF(NOT(ISBLANK('Grading Summary'!B19)),'Grading Summary'!B19,"")</f>
        <v/>
      </c>
      <c r="C19" s="16" t="str">
        <f>IF(NOT(ISBLANK('Grading Summary'!C19)),'Grading Summary'!C19,"")</f>
        <v/>
      </c>
      <c r="D19" s="33">
        <f>'Grading Summary'!M19</f>
        <v>0</v>
      </c>
      <c r="E19" s="17"/>
    </row>
    <row r="20" spans="1:5" ht="18.75" thickBot="1" x14ac:dyDescent="0.3">
      <c r="A20" s="16">
        <f>'Grading Summary'!A20</f>
        <v>19</v>
      </c>
      <c r="B20" s="16" t="str">
        <f>IF(NOT(ISBLANK('Grading Summary'!B20)),'Grading Summary'!B20,"")</f>
        <v/>
      </c>
      <c r="C20" s="16" t="str">
        <f>IF(NOT(ISBLANK('Grading Summary'!C20)),'Grading Summary'!C20,"")</f>
        <v/>
      </c>
      <c r="D20" s="33">
        <f>'Grading Summary'!M20</f>
        <v>0</v>
      </c>
      <c r="E20" s="17"/>
    </row>
    <row r="21" spans="1:5" ht="18.75" thickBot="1" x14ac:dyDescent="0.3">
      <c r="A21" s="16">
        <f>'Grading Summary'!A21</f>
        <v>20</v>
      </c>
      <c r="B21" s="16" t="str">
        <f>IF(NOT(ISBLANK('Grading Summary'!B21)),'Grading Summary'!B21,"")</f>
        <v/>
      </c>
      <c r="C21" s="16" t="str">
        <f>IF(NOT(ISBLANK('Grading Summary'!C21)),'Grading Summary'!C21,"")</f>
        <v/>
      </c>
      <c r="D21" s="33">
        <f>'Grading Summary'!M21</f>
        <v>0</v>
      </c>
      <c r="E21" s="17"/>
    </row>
    <row r="22" spans="1:5" ht="18.75" thickBot="1" x14ac:dyDescent="0.3">
      <c r="A22" s="16">
        <f>'Grading Summary'!A22</f>
        <v>21</v>
      </c>
      <c r="B22" s="16" t="str">
        <f>IF(NOT(ISBLANK('Grading Summary'!B22)),'Grading Summary'!B22,"")</f>
        <v/>
      </c>
      <c r="C22" s="16" t="str">
        <f>IF(NOT(ISBLANK('Grading Summary'!C22)),'Grading Summary'!C22,"")</f>
        <v/>
      </c>
      <c r="D22" s="33">
        <f>'Grading Summary'!M22</f>
        <v>0</v>
      </c>
      <c r="E22" s="17"/>
    </row>
    <row r="23" spans="1:5" ht="18.75" thickBot="1" x14ac:dyDescent="0.3">
      <c r="A23" s="16">
        <f>'Grading Summary'!A23</f>
        <v>22</v>
      </c>
      <c r="B23" s="16" t="str">
        <f>IF(NOT(ISBLANK('Grading Summary'!B23)),'Grading Summary'!B23,"")</f>
        <v/>
      </c>
      <c r="C23" s="16" t="str">
        <f>IF(NOT(ISBLANK('Grading Summary'!C23)),'Grading Summary'!C23,"")</f>
        <v/>
      </c>
      <c r="D23" s="33">
        <f>'Grading Summary'!M23</f>
        <v>0</v>
      </c>
      <c r="E23" s="17"/>
    </row>
    <row r="24" spans="1:5" ht="18.75" thickBot="1" x14ac:dyDescent="0.3">
      <c r="A24" s="16">
        <f>'Grading Summary'!A24</f>
        <v>23</v>
      </c>
      <c r="B24" s="16" t="str">
        <f>IF(NOT(ISBLANK('Grading Summary'!B24)),'Grading Summary'!B24,"")</f>
        <v/>
      </c>
      <c r="C24" s="16" t="str">
        <f>IF(NOT(ISBLANK('Grading Summary'!C24)),'Grading Summary'!C24,"")</f>
        <v/>
      </c>
      <c r="D24" s="33">
        <f>'Grading Summary'!M24</f>
        <v>0</v>
      </c>
      <c r="E24" s="17"/>
    </row>
    <row r="25" spans="1:5" ht="18.75" thickBot="1" x14ac:dyDescent="0.3">
      <c r="A25" s="16">
        <f>'Grading Summary'!A25</f>
        <v>24</v>
      </c>
      <c r="B25" s="16" t="str">
        <f>IF(NOT(ISBLANK('Grading Summary'!B25)),'Grading Summary'!B25,"")</f>
        <v/>
      </c>
      <c r="C25" s="16" t="str">
        <f>IF(NOT(ISBLANK('Grading Summary'!C25)),'Grading Summary'!C25,"")</f>
        <v/>
      </c>
      <c r="D25" s="33">
        <f>'Grading Summary'!M25</f>
        <v>0</v>
      </c>
      <c r="E25" s="17"/>
    </row>
    <row r="26" spans="1:5" ht="18.75" thickBot="1" x14ac:dyDescent="0.3">
      <c r="A26" s="16">
        <f>'Grading Summary'!A26</f>
        <v>25</v>
      </c>
      <c r="B26" s="16" t="str">
        <f>IF(NOT(ISBLANK('Grading Summary'!B26)),'Grading Summary'!B26,"")</f>
        <v/>
      </c>
      <c r="C26" s="16" t="str">
        <f>IF(NOT(ISBLANK('Grading Summary'!C26)),'Grading Summary'!C26,"")</f>
        <v/>
      </c>
      <c r="D26" s="33">
        <f>'Grading Summary'!M26</f>
        <v>0</v>
      </c>
      <c r="E26" s="17"/>
    </row>
    <row r="27" spans="1:5" ht="18.75" thickBot="1" x14ac:dyDescent="0.3">
      <c r="A27" s="16">
        <f>'Grading Summary'!A27</f>
        <v>26</v>
      </c>
      <c r="B27" s="16" t="str">
        <f>IF(NOT(ISBLANK('Grading Summary'!B27)),'Grading Summary'!B27,"")</f>
        <v/>
      </c>
      <c r="C27" s="16" t="str">
        <f>IF(NOT(ISBLANK('Grading Summary'!C27)),'Grading Summary'!C27,"")</f>
        <v/>
      </c>
      <c r="D27" s="33">
        <f>'Grading Summary'!M27</f>
        <v>0</v>
      </c>
      <c r="E27" s="17"/>
    </row>
    <row r="28" spans="1:5" ht="18.75" thickBot="1" x14ac:dyDescent="0.3">
      <c r="A28" s="16">
        <f>'Grading Summary'!A28</f>
        <v>27</v>
      </c>
      <c r="B28" s="16" t="str">
        <f>IF(NOT(ISBLANK('Grading Summary'!B28)),'Grading Summary'!B28,"")</f>
        <v/>
      </c>
      <c r="C28" s="16" t="str">
        <f>IF(NOT(ISBLANK('Grading Summary'!C28)),'Grading Summary'!C28,"")</f>
        <v/>
      </c>
      <c r="D28" s="33">
        <f>'Grading Summary'!M28</f>
        <v>0</v>
      </c>
      <c r="E28" s="17"/>
    </row>
    <row r="29" spans="1:5" ht="18.75" thickBot="1" x14ac:dyDescent="0.3">
      <c r="A29" s="16">
        <f>'Grading Summary'!A29</f>
        <v>28</v>
      </c>
      <c r="B29" s="16" t="str">
        <f>IF(NOT(ISBLANK('Grading Summary'!B29)),'Grading Summary'!B29,"")</f>
        <v/>
      </c>
      <c r="C29" s="16" t="str">
        <f>IF(NOT(ISBLANK('Grading Summary'!C29)),'Grading Summary'!C29,"")</f>
        <v/>
      </c>
      <c r="D29" s="33">
        <f>'Grading Summary'!M29</f>
        <v>0</v>
      </c>
      <c r="E29" s="36"/>
    </row>
    <row r="30" spans="1:5" ht="18.75" thickBot="1" x14ac:dyDescent="0.3">
      <c r="A30" s="16">
        <f>'Grading Summary'!A30</f>
        <v>29</v>
      </c>
      <c r="B30" s="16" t="str">
        <f>IF(NOT(ISBLANK('Grading Summary'!B30)),'Grading Summary'!B30,"")</f>
        <v/>
      </c>
      <c r="C30" s="16" t="str">
        <f>IF(NOT(ISBLANK('Grading Summary'!C30)),'Grading Summary'!C30,"")</f>
        <v/>
      </c>
      <c r="D30" s="33">
        <f>'Grading Summary'!M30</f>
        <v>0</v>
      </c>
      <c r="E30" s="36"/>
    </row>
    <row r="31" spans="1:5" ht="18.75" thickBot="1" x14ac:dyDescent="0.3">
      <c r="A31" s="16">
        <f>'Grading Summary'!A31</f>
        <v>30</v>
      </c>
      <c r="B31" s="16" t="str">
        <f>IF(NOT(ISBLANK('Grading Summary'!B31)),'Grading Summary'!B31,"")</f>
        <v/>
      </c>
      <c r="C31" s="16" t="str">
        <f>IF(NOT(ISBLANK('Grading Summary'!C31)),'Grading Summary'!C31,"")</f>
        <v/>
      </c>
      <c r="D31" s="33">
        <f>'Grading Summary'!M31</f>
        <v>0</v>
      </c>
      <c r="E31" s="36"/>
    </row>
    <row r="32" spans="1:5" ht="18.75" thickBot="1" x14ac:dyDescent="0.3">
      <c r="A32" s="16">
        <f>'Grading Summary'!A32</f>
        <v>31</v>
      </c>
      <c r="B32" s="16" t="str">
        <f>IF(NOT(ISBLANK('Grading Summary'!B32)),'Grading Summary'!B32,"")</f>
        <v/>
      </c>
      <c r="C32" s="16" t="str">
        <f>IF(NOT(ISBLANK('Grading Summary'!C32)),'Grading Summary'!C32,"")</f>
        <v/>
      </c>
      <c r="D32" s="33">
        <f>'Grading Summary'!M32</f>
        <v>0</v>
      </c>
      <c r="E32" s="36"/>
    </row>
    <row r="33" spans="1:5" ht="18.75" thickBot="1" x14ac:dyDescent="0.3">
      <c r="A33" s="16">
        <f>'Grading Summary'!A33</f>
        <v>32</v>
      </c>
      <c r="B33" s="16" t="str">
        <f>IF(NOT(ISBLANK('Grading Summary'!B33)),'Grading Summary'!B33,"")</f>
        <v/>
      </c>
      <c r="C33" s="16" t="str">
        <f>IF(NOT(ISBLANK('Grading Summary'!C33)),'Grading Summary'!C33,"")</f>
        <v/>
      </c>
      <c r="D33" s="33">
        <f>'Grading Summary'!M33</f>
        <v>0</v>
      </c>
      <c r="E33" s="17"/>
    </row>
    <row r="34" spans="1:5" ht="18" x14ac:dyDescent="0.25">
      <c r="A34" s="16"/>
      <c r="B34" s="16"/>
      <c r="C34" s="16"/>
      <c r="D34" s="16"/>
      <c r="E34" s="18"/>
    </row>
    <row r="35" spans="1:5" ht="26.25" x14ac:dyDescent="0.4">
      <c r="A35" s="56" t="s">
        <v>31</v>
      </c>
      <c r="B35" s="56"/>
      <c r="C35" s="56"/>
      <c r="D35" s="56"/>
      <c r="E35" s="56"/>
    </row>
    <row r="36" spans="1:5" ht="26.25" x14ac:dyDescent="0.4">
      <c r="A36" s="19"/>
      <c r="B36" s="19"/>
      <c r="C36" s="19"/>
      <c r="D36" s="29"/>
      <c r="E36" s="19"/>
    </row>
    <row r="37" spans="1:5" ht="18.75" thickBot="1" x14ac:dyDescent="0.3">
      <c r="B37" s="20"/>
      <c r="C37" s="20"/>
      <c r="D37" s="20"/>
      <c r="E37" s="20"/>
    </row>
    <row r="38" spans="1:5" x14ac:dyDescent="0.2">
      <c r="A38" s="21"/>
      <c r="B38" s="21" t="s">
        <v>32</v>
      </c>
      <c r="C38" s="21" t="s">
        <v>33</v>
      </c>
      <c r="D38" s="21"/>
      <c r="E38" s="21" t="s">
        <v>34</v>
      </c>
    </row>
  </sheetData>
  <mergeCells count="1">
    <mergeCell ref="A35:E35"/>
  </mergeCells>
  <pageMargins left="0.61" right="0.6" top="0.75" bottom="0.75" header="0.3" footer="0.3"/>
  <pageSetup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40" zoomScaleNormal="140" workbookViewId="0">
      <selection activeCell="A34" sqref="A34"/>
    </sheetView>
  </sheetViews>
  <sheetFormatPr defaultRowHeight="12.75" x14ac:dyDescent="0.2"/>
  <cols>
    <col min="2" max="2" width="43.42578125" bestFit="1" customWidth="1"/>
    <col min="3" max="3" width="44.42578125" bestFit="1" customWidth="1"/>
    <col min="4" max="4" width="40.28515625" bestFit="1" customWidth="1"/>
    <col min="5" max="5" width="44.28515625" bestFit="1" customWidth="1"/>
    <col min="6" max="6" width="38.85546875" bestFit="1" customWidth="1"/>
    <col min="7" max="7" width="32.140625" bestFit="1" customWidth="1"/>
    <col min="8" max="8" width="43.85546875" bestFit="1" customWidth="1"/>
    <col min="9" max="9" width="38.85546875" bestFit="1" customWidth="1"/>
    <col min="10" max="10" width="43.140625" bestFit="1" customWidth="1"/>
    <col min="11" max="11" width="30.85546875" bestFit="1" customWidth="1"/>
    <col min="12" max="12" width="29.42578125" bestFit="1" customWidth="1"/>
    <col min="13" max="13" width="30.28515625" bestFit="1" customWidth="1"/>
  </cols>
  <sheetData>
    <row r="1" spans="1:13" ht="69" customHeight="1" x14ac:dyDescent="0.2">
      <c r="A1" t="str">
        <f>'Grading Summary'!AT1</f>
        <v>Username</v>
      </c>
      <c r="B1" t="str">
        <f>'Grading Summary'!E1</f>
        <v>Mini-Project Competition [Total Pts: 100] |37829</v>
      </c>
      <c r="C1" t="str">
        <f>'Grading Summary'!G1</f>
        <v>Mini-Project Presentation [Total Pts: 100] |37831</v>
      </c>
      <c r="D1" t="str">
        <f>'Grading Summary'!I1</f>
        <v>Mini-Project Memo [Total Pts: 100] |37830</v>
      </c>
      <c r="E1" t="str">
        <f>'Grading Summary'!N1</f>
        <v>Milestone 1-Presentation [Total Pts: 100] |37835</v>
      </c>
      <c r="F1" s="28" t="str">
        <f>'Grading Summary'!P1</f>
        <v>Milestone 1-Memo [Total Pts: 100] |37828</v>
      </c>
      <c r="G1" t="str">
        <f>'Grading Summary'!T1</f>
        <v>Milestone 2 [Total Pts: 100] |37833</v>
      </c>
      <c r="H1" s="28" t="str">
        <f>'Grading Summary'!V1</f>
        <v>Milestone 3-Presentation [Total Pts: 100] |37834</v>
      </c>
      <c r="I1" s="28" t="str">
        <f>'Grading Summary'!X1</f>
        <v>Milestone 3-Report [Total Pts: 100] |37832</v>
      </c>
      <c r="J1" t="str">
        <f>'Grading Summary'!AD1</f>
        <v>Indiv Contribution Multiplier [Total Pts: 0] |37844</v>
      </c>
      <c r="K1" t="str">
        <f>'Grading Summary'!AG1</f>
        <v>Attendance [Total Pts: 10] |37882</v>
      </c>
      <c r="L1" t="str">
        <f>'Grading Summary'!BE1</f>
        <v>Final Points [Total Pts: 100] |37864</v>
      </c>
      <c r="M1" t="str">
        <f>'Grading Summary'!BF1</f>
        <v>Letter Grade [Total Pts: 0] |37861</v>
      </c>
    </row>
    <row r="2" spans="1:13" x14ac:dyDescent="0.2">
      <c r="A2">
        <f>'Grading Summary'!AT2</f>
        <v>0</v>
      </c>
      <c r="B2">
        <f>'Grading Summary'!E2</f>
        <v>0</v>
      </c>
      <c r="C2">
        <f>'Grading Summary'!G2</f>
        <v>0</v>
      </c>
      <c r="D2">
        <f>'Grading Summary'!I2</f>
        <v>0</v>
      </c>
      <c r="E2">
        <f>'Grading Summary'!N2</f>
        <v>0</v>
      </c>
      <c r="F2" s="55">
        <f>'Grading Summary'!P2</f>
        <v>0</v>
      </c>
      <c r="G2">
        <f>'Grading Summary'!T2</f>
        <v>0</v>
      </c>
      <c r="H2" s="55">
        <f>'Grading Summary'!V2</f>
        <v>0</v>
      </c>
      <c r="I2" s="55">
        <f>'Grading Summary'!X2</f>
        <v>0</v>
      </c>
      <c r="J2">
        <f>'Grading Summary'!AD2</f>
        <v>0</v>
      </c>
      <c r="K2">
        <f>'Grading Summary'!AG2</f>
        <v>0</v>
      </c>
      <c r="L2">
        <f>'Grading Summary'!BE2</f>
        <v>0</v>
      </c>
      <c r="M2" t="str">
        <f>'Grading Summary'!BF2</f>
        <v>F</v>
      </c>
    </row>
    <row r="3" spans="1:13" x14ac:dyDescent="0.2">
      <c r="A3">
        <f>'Grading Summary'!AT3</f>
        <v>0</v>
      </c>
      <c r="B3">
        <f>'Grading Summary'!E3</f>
        <v>0</v>
      </c>
      <c r="C3">
        <f>'Grading Summary'!G3</f>
        <v>0</v>
      </c>
      <c r="D3">
        <f>'Grading Summary'!I3</f>
        <v>0</v>
      </c>
      <c r="E3">
        <f>'Grading Summary'!N3</f>
        <v>0</v>
      </c>
      <c r="F3" s="55">
        <f>'Grading Summary'!P3</f>
        <v>0</v>
      </c>
      <c r="G3">
        <f>'Grading Summary'!T3</f>
        <v>0</v>
      </c>
      <c r="H3" s="55">
        <f>'Grading Summary'!V3</f>
        <v>0</v>
      </c>
      <c r="I3" s="55">
        <f>'Grading Summary'!X3</f>
        <v>0</v>
      </c>
      <c r="J3">
        <f>'Grading Summary'!AD3</f>
        <v>0</v>
      </c>
      <c r="K3">
        <f>'Grading Summary'!AG3</f>
        <v>0</v>
      </c>
      <c r="L3">
        <f>'Grading Summary'!BE3</f>
        <v>0</v>
      </c>
      <c r="M3" t="str">
        <f>'Grading Summary'!BF3</f>
        <v>F</v>
      </c>
    </row>
    <row r="4" spans="1:13" x14ac:dyDescent="0.2">
      <c r="A4">
        <f>'Grading Summary'!AT4</f>
        <v>0</v>
      </c>
      <c r="B4">
        <f>'Grading Summary'!E4</f>
        <v>0</v>
      </c>
      <c r="C4">
        <f>'Grading Summary'!G4</f>
        <v>0</v>
      </c>
      <c r="D4">
        <f>'Grading Summary'!I4</f>
        <v>0</v>
      </c>
      <c r="E4">
        <f>'Grading Summary'!N4</f>
        <v>0</v>
      </c>
      <c r="F4" s="55">
        <f>'Grading Summary'!P4</f>
        <v>0</v>
      </c>
      <c r="G4">
        <f>'Grading Summary'!T4</f>
        <v>0</v>
      </c>
      <c r="H4" s="55">
        <f>'Grading Summary'!V4</f>
        <v>0</v>
      </c>
      <c r="I4" s="55">
        <f>'Grading Summary'!X4</f>
        <v>0</v>
      </c>
      <c r="J4">
        <f>'Grading Summary'!AD4</f>
        <v>0</v>
      </c>
      <c r="K4">
        <f>'Grading Summary'!AG4</f>
        <v>0</v>
      </c>
      <c r="L4">
        <f>'Grading Summary'!BE4</f>
        <v>0</v>
      </c>
      <c r="M4" t="str">
        <f>'Grading Summary'!BF4</f>
        <v>F</v>
      </c>
    </row>
    <row r="5" spans="1:13" x14ac:dyDescent="0.2">
      <c r="A5">
        <f>'Grading Summary'!AT5</f>
        <v>0</v>
      </c>
      <c r="B5">
        <f>'Grading Summary'!E5</f>
        <v>0</v>
      </c>
      <c r="C5">
        <f>'Grading Summary'!G5</f>
        <v>0</v>
      </c>
      <c r="D5">
        <f>'Grading Summary'!I5</f>
        <v>0</v>
      </c>
      <c r="E5">
        <f>'Grading Summary'!N5</f>
        <v>0</v>
      </c>
      <c r="F5" s="55">
        <f>'Grading Summary'!P5</f>
        <v>0</v>
      </c>
      <c r="G5">
        <f>'Grading Summary'!T5</f>
        <v>0</v>
      </c>
      <c r="H5" s="55">
        <f>'Grading Summary'!V5</f>
        <v>0</v>
      </c>
      <c r="I5" s="55">
        <f>'Grading Summary'!X5</f>
        <v>0</v>
      </c>
      <c r="J5">
        <f>'Grading Summary'!AD5</f>
        <v>0</v>
      </c>
      <c r="K5">
        <f>'Grading Summary'!AG5</f>
        <v>0</v>
      </c>
      <c r="L5">
        <f>'Grading Summary'!BE5</f>
        <v>0</v>
      </c>
      <c r="M5" t="str">
        <f>'Grading Summary'!BF5</f>
        <v>F</v>
      </c>
    </row>
    <row r="6" spans="1:13" x14ac:dyDescent="0.2">
      <c r="A6">
        <f>'Grading Summary'!AT6</f>
        <v>0</v>
      </c>
      <c r="B6">
        <f>'Grading Summary'!E6</f>
        <v>0</v>
      </c>
      <c r="C6">
        <f>'Grading Summary'!G6</f>
        <v>0</v>
      </c>
      <c r="D6">
        <f>'Grading Summary'!I6</f>
        <v>0</v>
      </c>
      <c r="E6">
        <f>'Grading Summary'!N6</f>
        <v>0</v>
      </c>
      <c r="F6" s="55">
        <f>'Grading Summary'!P6</f>
        <v>0</v>
      </c>
      <c r="G6">
        <f>'Grading Summary'!T6</f>
        <v>0</v>
      </c>
      <c r="H6" s="55">
        <f>'Grading Summary'!V6</f>
        <v>0</v>
      </c>
      <c r="I6" s="55">
        <f>'Grading Summary'!X6</f>
        <v>0</v>
      </c>
      <c r="J6">
        <f>'Grading Summary'!AD6</f>
        <v>0</v>
      </c>
      <c r="K6">
        <f>'Grading Summary'!AG6</f>
        <v>0</v>
      </c>
      <c r="L6">
        <f>'Grading Summary'!BE6</f>
        <v>0</v>
      </c>
      <c r="M6" t="str">
        <f>'Grading Summary'!BF6</f>
        <v>F</v>
      </c>
    </row>
    <row r="7" spans="1:13" x14ac:dyDescent="0.2">
      <c r="A7">
        <f>'Grading Summary'!AT7</f>
        <v>0</v>
      </c>
      <c r="B7">
        <f>'Grading Summary'!E7</f>
        <v>0</v>
      </c>
      <c r="C7">
        <f>'Grading Summary'!G7</f>
        <v>0</v>
      </c>
      <c r="D7">
        <f>'Grading Summary'!I7</f>
        <v>0</v>
      </c>
      <c r="E7">
        <f>'Grading Summary'!N7</f>
        <v>0</v>
      </c>
      <c r="F7" s="55">
        <f>'Grading Summary'!P7</f>
        <v>0</v>
      </c>
      <c r="G7">
        <f>'Grading Summary'!T7</f>
        <v>0</v>
      </c>
      <c r="H7" s="55">
        <f>'Grading Summary'!V7</f>
        <v>0</v>
      </c>
      <c r="I7" s="55">
        <f>'Grading Summary'!X7</f>
        <v>0</v>
      </c>
      <c r="J7">
        <f>'Grading Summary'!AD7</f>
        <v>0</v>
      </c>
      <c r="K7">
        <f>'Grading Summary'!AG7</f>
        <v>0</v>
      </c>
      <c r="L7">
        <f>'Grading Summary'!BE7</f>
        <v>0</v>
      </c>
      <c r="M7" t="str">
        <f>'Grading Summary'!BF7</f>
        <v>F</v>
      </c>
    </row>
    <row r="8" spans="1:13" x14ac:dyDescent="0.2">
      <c r="A8">
        <f>'Grading Summary'!AT8</f>
        <v>0</v>
      </c>
      <c r="B8">
        <f>'Grading Summary'!E8</f>
        <v>0</v>
      </c>
      <c r="C8">
        <f>'Grading Summary'!G8</f>
        <v>0</v>
      </c>
      <c r="D8">
        <f>'Grading Summary'!I8</f>
        <v>0</v>
      </c>
      <c r="E8">
        <f>'Grading Summary'!N8</f>
        <v>0</v>
      </c>
      <c r="F8" s="55">
        <f>'Grading Summary'!P8</f>
        <v>0</v>
      </c>
      <c r="G8">
        <f>'Grading Summary'!T8</f>
        <v>0</v>
      </c>
      <c r="H8" s="55">
        <f>'Grading Summary'!V8</f>
        <v>0</v>
      </c>
      <c r="I8" s="55">
        <f>'Grading Summary'!X8</f>
        <v>0</v>
      </c>
      <c r="J8">
        <f>'Grading Summary'!AD8</f>
        <v>0</v>
      </c>
      <c r="K8">
        <f>'Grading Summary'!AG8</f>
        <v>0</v>
      </c>
      <c r="L8">
        <f>'Grading Summary'!BE8</f>
        <v>0</v>
      </c>
      <c r="M8" t="str">
        <f>'Grading Summary'!BF8</f>
        <v>F</v>
      </c>
    </row>
    <row r="9" spans="1:13" x14ac:dyDescent="0.2">
      <c r="A9">
        <f>'Grading Summary'!AT9</f>
        <v>0</v>
      </c>
      <c r="B9">
        <f>'Grading Summary'!E9</f>
        <v>0</v>
      </c>
      <c r="C9">
        <f>'Grading Summary'!G9</f>
        <v>0</v>
      </c>
      <c r="D9">
        <f>'Grading Summary'!I9</f>
        <v>0</v>
      </c>
      <c r="E9">
        <f>'Grading Summary'!N9</f>
        <v>0</v>
      </c>
      <c r="F9" s="55">
        <f>'Grading Summary'!P9</f>
        <v>0</v>
      </c>
      <c r="G9">
        <f>'Grading Summary'!T9</f>
        <v>0</v>
      </c>
      <c r="H9" s="55">
        <f>'Grading Summary'!V9</f>
        <v>0</v>
      </c>
      <c r="I9" s="55">
        <f>'Grading Summary'!X9</f>
        <v>0</v>
      </c>
      <c r="J9">
        <f>'Grading Summary'!AD9</f>
        <v>0</v>
      </c>
      <c r="K9">
        <f>'Grading Summary'!AG9</f>
        <v>0</v>
      </c>
      <c r="L9">
        <f>'Grading Summary'!BE9</f>
        <v>0</v>
      </c>
      <c r="M9" t="str">
        <f>'Grading Summary'!BF9</f>
        <v>F</v>
      </c>
    </row>
    <row r="10" spans="1:13" x14ac:dyDescent="0.2">
      <c r="A10">
        <f>'Grading Summary'!AT10</f>
        <v>0</v>
      </c>
      <c r="B10">
        <f>'Grading Summary'!E10</f>
        <v>0</v>
      </c>
      <c r="C10">
        <f>'Grading Summary'!G10</f>
        <v>0</v>
      </c>
      <c r="D10">
        <f>'Grading Summary'!I10</f>
        <v>0</v>
      </c>
      <c r="E10">
        <f>'Grading Summary'!N10</f>
        <v>0</v>
      </c>
      <c r="F10" s="55">
        <f>'Grading Summary'!P10</f>
        <v>0</v>
      </c>
      <c r="G10">
        <f>'Grading Summary'!T10</f>
        <v>0</v>
      </c>
      <c r="H10" s="55">
        <f>'Grading Summary'!V10</f>
        <v>0</v>
      </c>
      <c r="I10" s="55">
        <f>'Grading Summary'!X10</f>
        <v>0</v>
      </c>
      <c r="J10">
        <f>'Grading Summary'!AD10</f>
        <v>0</v>
      </c>
      <c r="K10">
        <f>'Grading Summary'!AG10</f>
        <v>0</v>
      </c>
      <c r="L10">
        <f>'Grading Summary'!BE10</f>
        <v>0</v>
      </c>
      <c r="M10" t="str">
        <f>'Grading Summary'!BF10</f>
        <v>F</v>
      </c>
    </row>
    <row r="11" spans="1:13" x14ac:dyDescent="0.2">
      <c r="A11">
        <f>'Grading Summary'!AT11</f>
        <v>0</v>
      </c>
      <c r="B11">
        <f>'Grading Summary'!E11</f>
        <v>0</v>
      </c>
      <c r="C11">
        <f>'Grading Summary'!G11</f>
        <v>0</v>
      </c>
      <c r="D11">
        <f>'Grading Summary'!I11</f>
        <v>0</v>
      </c>
      <c r="E11">
        <f>'Grading Summary'!N11</f>
        <v>0</v>
      </c>
      <c r="F11" s="55">
        <f>'Grading Summary'!P11</f>
        <v>0</v>
      </c>
      <c r="G11">
        <f>'Grading Summary'!T11</f>
        <v>0</v>
      </c>
      <c r="H11" s="55">
        <f>'Grading Summary'!V11</f>
        <v>0</v>
      </c>
      <c r="I11" s="55">
        <f>'Grading Summary'!X11</f>
        <v>0</v>
      </c>
      <c r="J11">
        <f>'Grading Summary'!AD11</f>
        <v>0</v>
      </c>
      <c r="K11">
        <f>'Grading Summary'!AG11</f>
        <v>0</v>
      </c>
      <c r="L11">
        <f>'Grading Summary'!BE11</f>
        <v>0</v>
      </c>
      <c r="M11" t="str">
        <f>'Grading Summary'!BF11</f>
        <v>F</v>
      </c>
    </row>
    <row r="12" spans="1:13" x14ac:dyDescent="0.2">
      <c r="A12">
        <f>'Grading Summary'!AT12</f>
        <v>0</v>
      </c>
      <c r="B12">
        <f>'Grading Summary'!E12</f>
        <v>0</v>
      </c>
      <c r="C12">
        <f>'Grading Summary'!G12</f>
        <v>0</v>
      </c>
      <c r="D12">
        <f>'Grading Summary'!I12</f>
        <v>0</v>
      </c>
      <c r="E12">
        <f>'Grading Summary'!N12</f>
        <v>0</v>
      </c>
      <c r="F12" s="55">
        <f>'Grading Summary'!P12</f>
        <v>0</v>
      </c>
      <c r="G12">
        <f>'Grading Summary'!T12</f>
        <v>0</v>
      </c>
      <c r="H12" s="55">
        <f>'Grading Summary'!V12</f>
        <v>0</v>
      </c>
      <c r="I12" s="55">
        <f>'Grading Summary'!X12</f>
        <v>0</v>
      </c>
      <c r="J12">
        <f>'Grading Summary'!AD12</f>
        <v>0</v>
      </c>
      <c r="K12">
        <f>'Grading Summary'!AG12</f>
        <v>0</v>
      </c>
      <c r="L12">
        <f>'Grading Summary'!BE12</f>
        <v>0</v>
      </c>
      <c r="M12" t="str">
        <f>'Grading Summary'!BF12</f>
        <v>F</v>
      </c>
    </row>
    <row r="13" spans="1:13" x14ac:dyDescent="0.2">
      <c r="A13">
        <f>'Grading Summary'!AT13</f>
        <v>0</v>
      </c>
      <c r="B13">
        <f>'Grading Summary'!E13</f>
        <v>0</v>
      </c>
      <c r="C13">
        <f>'Grading Summary'!G13</f>
        <v>0</v>
      </c>
      <c r="D13">
        <f>'Grading Summary'!I13</f>
        <v>0</v>
      </c>
      <c r="E13">
        <f>'Grading Summary'!N13</f>
        <v>0</v>
      </c>
      <c r="F13" s="55">
        <f>'Grading Summary'!P13</f>
        <v>0</v>
      </c>
      <c r="G13">
        <f>'Grading Summary'!T13</f>
        <v>0</v>
      </c>
      <c r="H13" s="55">
        <f>'Grading Summary'!V13</f>
        <v>0</v>
      </c>
      <c r="I13" s="55">
        <f>'Grading Summary'!X13</f>
        <v>0</v>
      </c>
      <c r="J13">
        <f>'Grading Summary'!AD13</f>
        <v>0</v>
      </c>
      <c r="K13">
        <f>'Grading Summary'!AG13</f>
        <v>0</v>
      </c>
      <c r="L13">
        <f>'Grading Summary'!BE13</f>
        <v>0</v>
      </c>
      <c r="M13" t="str">
        <f>'Grading Summary'!BF13</f>
        <v>F</v>
      </c>
    </row>
    <row r="14" spans="1:13" x14ac:dyDescent="0.2">
      <c r="A14">
        <f>'Grading Summary'!AT14</f>
        <v>0</v>
      </c>
      <c r="B14">
        <f>'Grading Summary'!E14</f>
        <v>0</v>
      </c>
      <c r="C14">
        <f>'Grading Summary'!G14</f>
        <v>0</v>
      </c>
      <c r="D14">
        <f>'Grading Summary'!I14</f>
        <v>0</v>
      </c>
      <c r="E14">
        <f>'Grading Summary'!N14</f>
        <v>0</v>
      </c>
      <c r="F14" s="55">
        <f>'Grading Summary'!P14</f>
        <v>0</v>
      </c>
      <c r="G14">
        <f>'Grading Summary'!T14</f>
        <v>0</v>
      </c>
      <c r="H14" s="55">
        <f>'Grading Summary'!V14</f>
        <v>0</v>
      </c>
      <c r="I14" s="55">
        <f>'Grading Summary'!X14</f>
        <v>0</v>
      </c>
      <c r="J14">
        <f>'Grading Summary'!AD14</f>
        <v>0</v>
      </c>
      <c r="K14">
        <f>'Grading Summary'!AG14</f>
        <v>0</v>
      </c>
      <c r="L14">
        <f>'Grading Summary'!BE14</f>
        <v>0</v>
      </c>
      <c r="M14" t="str">
        <f>'Grading Summary'!BF14</f>
        <v>F</v>
      </c>
    </row>
    <row r="15" spans="1:13" x14ac:dyDescent="0.2">
      <c r="A15">
        <f>'Grading Summary'!AT15</f>
        <v>0</v>
      </c>
      <c r="B15">
        <f>'Grading Summary'!E15</f>
        <v>0</v>
      </c>
      <c r="C15">
        <f>'Grading Summary'!G15</f>
        <v>0</v>
      </c>
      <c r="D15">
        <f>'Grading Summary'!I15</f>
        <v>0</v>
      </c>
      <c r="E15">
        <f>'Grading Summary'!N15</f>
        <v>0</v>
      </c>
      <c r="F15" s="55">
        <f>'Grading Summary'!P15</f>
        <v>0</v>
      </c>
      <c r="G15">
        <f>'Grading Summary'!T15</f>
        <v>0</v>
      </c>
      <c r="H15" s="55">
        <f>'Grading Summary'!V15</f>
        <v>0</v>
      </c>
      <c r="I15" s="55">
        <f>'Grading Summary'!X15</f>
        <v>0</v>
      </c>
      <c r="J15">
        <f>'Grading Summary'!AD15</f>
        <v>0</v>
      </c>
      <c r="K15">
        <f>'Grading Summary'!AG15</f>
        <v>0</v>
      </c>
      <c r="L15">
        <f>'Grading Summary'!BE15</f>
        <v>0</v>
      </c>
      <c r="M15" t="str">
        <f>'Grading Summary'!BF15</f>
        <v>F</v>
      </c>
    </row>
    <row r="16" spans="1:13" x14ac:dyDescent="0.2">
      <c r="A16">
        <f>'Grading Summary'!AT16</f>
        <v>0</v>
      </c>
      <c r="B16">
        <f>'Grading Summary'!E16</f>
        <v>0</v>
      </c>
      <c r="C16">
        <f>'Grading Summary'!G16</f>
        <v>0</v>
      </c>
      <c r="D16">
        <f>'Grading Summary'!I16</f>
        <v>0</v>
      </c>
      <c r="E16">
        <f>'Grading Summary'!N16</f>
        <v>0</v>
      </c>
      <c r="F16" s="55">
        <f>'Grading Summary'!P16</f>
        <v>0</v>
      </c>
      <c r="G16">
        <f>'Grading Summary'!T16</f>
        <v>0</v>
      </c>
      <c r="H16" s="55">
        <f>'Grading Summary'!V16</f>
        <v>0</v>
      </c>
      <c r="I16" s="55">
        <f>'Grading Summary'!X16</f>
        <v>0</v>
      </c>
      <c r="J16">
        <f>'Grading Summary'!AD16</f>
        <v>0</v>
      </c>
      <c r="K16">
        <f>'Grading Summary'!AG16</f>
        <v>0</v>
      </c>
      <c r="L16">
        <f>'Grading Summary'!BE16</f>
        <v>0</v>
      </c>
      <c r="M16" t="str">
        <f>'Grading Summary'!BF16</f>
        <v>F</v>
      </c>
    </row>
    <row r="17" spans="1:13" x14ac:dyDescent="0.2">
      <c r="A17">
        <f>'Grading Summary'!AT17</f>
        <v>0</v>
      </c>
      <c r="B17">
        <f>'Grading Summary'!E17</f>
        <v>0</v>
      </c>
      <c r="C17">
        <f>'Grading Summary'!G17</f>
        <v>0</v>
      </c>
      <c r="D17">
        <f>'Grading Summary'!I17</f>
        <v>0</v>
      </c>
      <c r="E17">
        <f>'Grading Summary'!N17</f>
        <v>0</v>
      </c>
      <c r="F17" s="55">
        <f>'Grading Summary'!P17</f>
        <v>0</v>
      </c>
      <c r="G17">
        <f>'Grading Summary'!T17</f>
        <v>0</v>
      </c>
      <c r="H17" s="55">
        <f>'Grading Summary'!V17</f>
        <v>0</v>
      </c>
      <c r="I17" s="55">
        <f>'Grading Summary'!X17</f>
        <v>0</v>
      </c>
      <c r="J17">
        <f>'Grading Summary'!AD17</f>
        <v>0</v>
      </c>
      <c r="K17">
        <f>'Grading Summary'!AG17</f>
        <v>0</v>
      </c>
      <c r="L17">
        <f>'Grading Summary'!BE17</f>
        <v>0</v>
      </c>
      <c r="M17" t="str">
        <f>'Grading Summary'!BF17</f>
        <v>F</v>
      </c>
    </row>
    <row r="18" spans="1:13" x14ac:dyDescent="0.2">
      <c r="A18">
        <f>'Grading Summary'!AT18</f>
        <v>0</v>
      </c>
      <c r="B18">
        <f>'Grading Summary'!E18</f>
        <v>0</v>
      </c>
      <c r="C18">
        <f>'Grading Summary'!G18</f>
        <v>0</v>
      </c>
      <c r="D18">
        <f>'Grading Summary'!I18</f>
        <v>0</v>
      </c>
      <c r="E18">
        <f>'Grading Summary'!N18</f>
        <v>0</v>
      </c>
      <c r="F18" s="55">
        <f>'Grading Summary'!P18</f>
        <v>0</v>
      </c>
      <c r="G18">
        <f>'Grading Summary'!T18</f>
        <v>0</v>
      </c>
      <c r="H18" s="55">
        <f>'Grading Summary'!V18</f>
        <v>0</v>
      </c>
      <c r="I18" s="55">
        <f>'Grading Summary'!X18</f>
        <v>0</v>
      </c>
      <c r="J18">
        <f>'Grading Summary'!AD18</f>
        <v>0</v>
      </c>
      <c r="K18">
        <f>'Grading Summary'!AG18</f>
        <v>0</v>
      </c>
      <c r="L18">
        <f>'Grading Summary'!BE18</f>
        <v>0</v>
      </c>
      <c r="M18" t="str">
        <f>'Grading Summary'!BF18</f>
        <v>F</v>
      </c>
    </row>
    <row r="19" spans="1:13" x14ac:dyDescent="0.2">
      <c r="A19">
        <f>'Grading Summary'!AT19</f>
        <v>0</v>
      </c>
      <c r="B19">
        <f>'Grading Summary'!E19</f>
        <v>0</v>
      </c>
      <c r="C19">
        <f>'Grading Summary'!G19</f>
        <v>0</v>
      </c>
      <c r="D19">
        <f>'Grading Summary'!I19</f>
        <v>0</v>
      </c>
      <c r="E19">
        <f>'Grading Summary'!N19</f>
        <v>0</v>
      </c>
      <c r="F19" s="55">
        <f>'Grading Summary'!P19</f>
        <v>0</v>
      </c>
      <c r="G19">
        <f>'Grading Summary'!T19</f>
        <v>0</v>
      </c>
      <c r="H19" s="55">
        <f>'Grading Summary'!V19</f>
        <v>0</v>
      </c>
      <c r="I19" s="55">
        <f>'Grading Summary'!X19</f>
        <v>0</v>
      </c>
      <c r="J19">
        <f>'Grading Summary'!AD19</f>
        <v>0</v>
      </c>
      <c r="K19">
        <f>'Grading Summary'!AG19</f>
        <v>0</v>
      </c>
      <c r="L19">
        <f>'Grading Summary'!BE19</f>
        <v>0</v>
      </c>
      <c r="M19" t="str">
        <f>'Grading Summary'!BF19</f>
        <v>F</v>
      </c>
    </row>
    <row r="20" spans="1:13" x14ac:dyDescent="0.2">
      <c r="A20">
        <f>'Grading Summary'!AT20</f>
        <v>0</v>
      </c>
      <c r="B20">
        <f>'Grading Summary'!E20</f>
        <v>0</v>
      </c>
      <c r="C20">
        <f>'Grading Summary'!G20</f>
        <v>0</v>
      </c>
      <c r="D20">
        <f>'Grading Summary'!I20</f>
        <v>0</v>
      </c>
      <c r="E20">
        <f>'Grading Summary'!N20</f>
        <v>0</v>
      </c>
      <c r="F20" s="55">
        <f>'Grading Summary'!P20</f>
        <v>0</v>
      </c>
      <c r="G20">
        <f>'Grading Summary'!T20</f>
        <v>0</v>
      </c>
      <c r="H20" s="55">
        <f>'Grading Summary'!V20</f>
        <v>0</v>
      </c>
      <c r="I20" s="55">
        <f>'Grading Summary'!X20</f>
        <v>0</v>
      </c>
      <c r="J20">
        <f>'Grading Summary'!AD20</f>
        <v>0</v>
      </c>
      <c r="K20">
        <f>'Grading Summary'!AG20</f>
        <v>0</v>
      </c>
      <c r="L20">
        <f>'Grading Summary'!BE20</f>
        <v>0</v>
      </c>
      <c r="M20" t="str">
        <f>'Grading Summary'!BF20</f>
        <v>F</v>
      </c>
    </row>
    <row r="21" spans="1:13" x14ac:dyDescent="0.2">
      <c r="A21">
        <f>'Grading Summary'!AT21</f>
        <v>0</v>
      </c>
      <c r="B21">
        <f>'Grading Summary'!E21</f>
        <v>0</v>
      </c>
      <c r="C21">
        <f>'Grading Summary'!G21</f>
        <v>0</v>
      </c>
      <c r="D21">
        <f>'Grading Summary'!I21</f>
        <v>0</v>
      </c>
      <c r="E21">
        <f>'Grading Summary'!N21</f>
        <v>0</v>
      </c>
      <c r="F21" s="55">
        <f>'Grading Summary'!P21</f>
        <v>0</v>
      </c>
      <c r="G21">
        <f>'Grading Summary'!T21</f>
        <v>0</v>
      </c>
      <c r="H21" s="55">
        <f>'Grading Summary'!V21</f>
        <v>0</v>
      </c>
      <c r="I21" s="55">
        <f>'Grading Summary'!X21</f>
        <v>0</v>
      </c>
      <c r="J21">
        <f>'Grading Summary'!AD21</f>
        <v>0</v>
      </c>
      <c r="K21">
        <f>'Grading Summary'!AG21</f>
        <v>0</v>
      </c>
      <c r="L21">
        <f>'Grading Summary'!BE21</f>
        <v>0</v>
      </c>
      <c r="M21" t="str">
        <f>'Grading Summary'!BF21</f>
        <v>F</v>
      </c>
    </row>
    <row r="22" spans="1:13" x14ac:dyDescent="0.2">
      <c r="A22">
        <f>'Grading Summary'!AT22</f>
        <v>0</v>
      </c>
      <c r="B22">
        <f>'Grading Summary'!E22</f>
        <v>0</v>
      </c>
      <c r="C22">
        <f>'Grading Summary'!G22</f>
        <v>0</v>
      </c>
      <c r="D22">
        <f>'Grading Summary'!I22</f>
        <v>0</v>
      </c>
      <c r="E22">
        <f>'Grading Summary'!N22</f>
        <v>0</v>
      </c>
      <c r="F22" s="55">
        <f>'Grading Summary'!P22</f>
        <v>0</v>
      </c>
      <c r="G22">
        <f>'Grading Summary'!T22</f>
        <v>0</v>
      </c>
      <c r="H22" s="55">
        <f>'Grading Summary'!V22</f>
        <v>0</v>
      </c>
      <c r="I22" s="55">
        <f>'Grading Summary'!X22</f>
        <v>0</v>
      </c>
      <c r="J22">
        <f>'Grading Summary'!AD22</f>
        <v>0</v>
      </c>
      <c r="K22">
        <f>'Grading Summary'!AG22</f>
        <v>0</v>
      </c>
      <c r="L22">
        <f>'Grading Summary'!BE22</f>
        <v>0</v>
      </c>
      <c r="M22" t="str">
        <f>'Grading Summary'!BF22</f>
        <v>F</v>
      </c>
    </row>
    <row r="23" spans="1:13" x14ac:dyDescent="0.2">
      <c r="A23">
        <f>'Grading Summary'!AT23</f>
        <v>0</v>
      </c>
      <c r="B23">
        <f>'Grading Summary'!E23</f>
        <v>0</v>
      </c>
      <c r="C23">
        <f>'Grading Summary'!G23</f>
        <v>0</v>
      </c>
      <c r="D23">
        <f>'Grading Summary'!I23</f>
        <v>0</v>
      </c>
      <c r="E23">
        <f>'Grading Summary'!N23</f>
        <v>0</v>
      </c>
      <c r="F23" s="55">
        <f>'Grading Summary'!P23</f>
        <v>0</v>
      </c>
      <c r="G23">
        <f>'Grading Summary'!T23</f>
        <v>0</v>
      </c>
      <c r="H23" s="55">
        <f>'Grading Summary'!V23</f>
        <v>0</v>
      </c>
      <c r="I23" s="55">
        <f>'Grading Summary'!X23</f>
        <v>0</v>
      </c>
      <c r="J23">
        <f>'Grading Summary'!AD23</f>
        <v>0</v>
      </c>
      <c r="K23">
        <f>'Grading Summary'!AG23</f>
        <v>0</v>
      </c>
      <c r="L23">
        <f>'Grading Summary'!BE23</f>
        <v>0</v>
      </c>
      <c r="M23" t="str">
        <f>'Grading Summary'!BF23</f>
        <v>F</v>
      </c>
    </row>
    <row r="24" spans="1:13" x14ac:dyDescent="0.2">
      <c r="A24">
        <f>'Grading Summary'!AT24</f>
        <v>0</v>
      </c>
      <c r="B24">
        <f>'Grading Summary'!E24</f>
        <v>0</v>
      </c>
      <c r="C24">
        <f>'Grading Summary'!G24</f>
        <v>0</v>
      </c>
      <c r="D24">
        <f>'Grading Summary'!I24</f>
        <v>0</v>
      </c>
      <c r="E24">
        <f>'Grading Summary'!N24</f>
        <v>0</v>
      </c>
      <c r="F24" s="55">
        <f>'Grading Summary'!P24</f>
        <v>0</v>
      </c>
      <c r="G24">
        <f>'Grading Summary'!T24</f>
        <v>0</v>
      </c>
      <c r="H24" s="55">
        <f>'Grading Summary'!V24</f>
        <v>0</v>
      </c>
      <c r="I24" s="55">
        <f>'Grading Summary'!X24</f>
        <v>0</v>
      </c>
      <c r="J24">
        <f>'Grading Summary'!AD24</f>
        <v>0</v>
      </c>
      <c r="K24">
        <f>'Grading Summary'!AG24</f>
        <v>0</v>
      </c>
      <c r="L24">
        <f>'Grading Summary'!BE24</f>
        <v>0</v>
      </c>
      <c r="M24" t="str">
        <f>'Grading Summary'!BF24</f>
        <v>F</v>
      </c>
    </row>
    <row r="25" spans="1:13" x14ac:dyDescent="0.2">
      <c r="A25">
        <f>'Grading Summary'!AT25</f>
        <v>0</v>
      </c>
      <c r="B25">
        <f>'Grading Summary'!E25</f>
        <v>0</v>
      </c>
      <c r="C25">
        <f>'Grading Summary'!G25</f>
        <v>0</v>
      </c>
      <c r="D25">
        <f>'Grading Summary'!I25</f>
        <v>0</v>
      </c>
      <c r="E25">
        <f>'Grading Summary'!N25</f>
        <v>0</v>
      </c>
      <c r="F25" s="55">
        <f>'Grading Summary'!P25</f>
        <v>0</v>
      </c>
      <c r="G25">
        <f>'Grading Summary'!T25</f>
        <v>0</v>
      </c>
      <c r="H25" s="55">
        <f>'Grading Summary'!V25</f>
        <v>0</v>
      </c>
      <c r="I25" s="55">
        <f>'Grading Summary'!X25</f>
        <v>0</v>
      </c>
      <c r="J25">
        <f>'Grading Summary'!AD25</f>
        <v>0</v>
      </c>
      <c r="K25">
        <f>'Grading Summary'!AG25</f>
        <v>0</v>
      </c>
      <c r="L25">
        <f>'Grading Summary'!BE25</f>
        <v>0</v>
      </c>
      <c r="M25" t="str">
        <f>'Grading Summary'!BF25</f>
        <v>F</v>
      </c>
    </row>
    <row r="26" spans="1:13" x14ac:dyDescent="0.2">
      <c r="A26">
        <f>'Grading Summary'!AT26</f>
        <v>0</v>
      </c>
      <c r="B26">
        <f>'Grading Summary'!E26</f>
        <v>0</v>
      </c>
      <c r="C26">
        <f>'Grading Summary'!G26</f>
        <v>0</v>
      </c>
      <c r="D26">
        <f>'Grading Summary'!I26</f>
        <v>0</v>
      </c>
      <c r="E26">
        <f>'Grading Summary'!N26</f>
        <v>0</v>
      </c>
      <c r="F26" s="55">
        <f>'Grading Summary'!P26</f>
        <v>0</v>
      </c>
      <c r="G26">
        <f>'Grading Summary'!T26</f>
        <v>0</v>
      </c>
      <c r="H26" s="55">
        <f>'Grading Summary'!V26</f>
        <v>0</v>
      </c>
      <c r="I26" s="55">
        <f>'Grading Summary'!X26</f>
        <v>0</v>
      </c>
      <c r="J26">
        <f>'Grading Summary'!AD26</f>
        <v>0</v>
      </c>
      <c r="K26">
        <f>'Grading Summary'!AG26</f>
        <v>0</v>
      </c>
      <c r="L26">
        <f>'Grading Summary'!BE26</f>
        <v>0</v>
      </c>
      <c r="M26" t="str">
        <f>'Grading Summary'!BF26</f>
        <v>F</v>
      </c>
    </row>
    <row r="27" spans="1:13" x14ac:dyDescent="0.2">
      <c r="A27">
        <f>'Grading Summary'!AT27</f>
        <v>0</v>
      </c>
      <c r="B27">
        <f>'Grading Summary'!E27</f>
        <v>0</v>
      </c>
      <c r="C27">
        <f>'Grading Summary'!G27</f>
        <v>0</v>
      </c>
      <c r="D27">
        <f>'Grading Summary'!I27</f>
        <v>0</v>
      </c>
      <c r="E27">
        <f>'Grading Summary'!N27</f>
        <v>0</v>
      </c>
      <c r="F27" s="55">
        <f>'Grading Summary'!P27</f>
        <v>0</v>
      </c>
      <c r="G27">
        <f>'Grading Summary'!T27</f>
        <v>0</v>
      </c>
      <c r="H27" s="55">
        <f>'Grading Summary'!V27</f>
        <v>0</v>
      </c>
      <c r="I27" s="55">
        <f>'Grading Summary'!X27</f>
        <v>0</v>
      </c>
      <c r="J27">
        <f>'Grading Summary'!AD27</f>
        <v>0</v>
      </c>
      <c r="K27">
        <f>'Grading Summary'!AG27</f>
        <v>0</v>
      </c>
      <c r="L27">
        <f>'Grading Summary'!BE27</f>
        <v>0</v>
      </c>
      <c r="M27" t="str">
        <f>'Grading Summary'!BF27</f>
        <v>F</v>
      </c>
    </row>
    <row r="28" spans="1:13" x14ac:dyDescent="0.2">
      <c r="A28">
        <f>'Grading Summary'!AT28</f>
        <v>0</v>
      </c>
      <c r="B28">
        <f>'Grading Summary'!E28</f>
        <v>0</v>
      </c>
      <c r="C28">
        <f>'Grading Summary'!G28</f>
        <v>0</v>
      </c>
      <c r="D28">
        <f>'Grading Summary'!I28</f>
        <v>0</v>
      </c>
      <c r="E28">
        <f>'Grading Summary'!N28</f>
        <v>0</v>
      </c>
      <c r="F28" s="55">
        <f>'Grading Summary'!P28</f>
        <v>0</v>
      </c>
      <c r="G28">
        <f>'Grading Summary'!T28</f>
        <v>0</v>
      </c>
      <c r="H28" s="55">
        <f>'Grading Summary'!V28</f>
        <v>0</v>
      </c>
      <c r="I28" s="55">
        <f>'Grading Summary'!X28</f>
        <v>0</v>
      </c>
      <c r="J28">
        <f>'Grading Summary'!AD28</f>
        <v>0</v>
      </c>
      <c r="K28">
        <f>'Grading Summary'!AG28</f>
        <v>0</v>
      </c>
      <c r="L28">
        <f>'Grading Summary'!BE28</f>
        <v>0</v>
      </c>
      <c r="M28" t="str">
        <f>'Grading Summary'!BF28</f>
        <v>F</v>
      </c>
    </row>
    <row r="29" spans="1:13" x14ac:dyDescent="0.2">
      <c r="A29">
        <f>'Grading Summary'!AT29</f>
        <v>0</v>
      </c>
      <c r="B29">
        <f>'Grading Summary'!E29</f>
        <v>0</v>
      </c>
      <c r="C29">
        <f>'Grading Summary'!G29</f>
        <v>0</v>
      </c>
      <c r="D29">
        <f>'Grading Summary'!I29</f>
        <v>0</v>
      </c>
      <c r="E29">
        <f>'Grading Summary'!N29</f>
        <v>0</v>
      </c>
      <c r="F29" s="55">
        <f>'Grading Summary'!P29</f>
        <v>0</v>
      </c>
      <c r="G29">
        <f>'Grading Summary'!T29</f>
        <v>0</v>
      </c>
      <c r="H29" s="55">
        <f>'Grading Summary'!V29</f>
        <v>0</v>
      </c>
      <c r="I29" s="55">
        <f>'Grading Summary'!X29</f>
        <v>0</v>
      </c>
      <c r="J29">
        <f>'Grading Summary'!AD29</f>
        <v>0</v>
      </c>
      <c r="K29">
        <f>'Grading Summary'!AG29</f>
        <v>0</v>
      </c>
      <c r="L29">
        <f>'Grading Summary'!BE29</f>
        <v>0</v>
      </c>
      <c r="M29" t="str">
        <f>'Grading Summary'!BF29</f>
        <v>F</v>
      </c>
    </row>
    <row r="30" spans="1:13" x14ac:dyDescent="0.2">
      <c r="A30">
        <f>'Grading Summary'!AT30</f>
        <v>0</v>
      </c>
      <c r="B30">
        <f>'Grading Summary'!E30</f>
        <v>0</v>
      </c>
      <c r="C30">
        <f>'Grading Summary'!G30</f>
        <v>0</v>
      </c>
      <c r="D30">
        <f>'Grading Summary'!I30</f>
        <v>0</v>
      </c>
      <c r="E30">
        <f>'Grading Summary'!N30</f>
        <v>0</v>
      </c>
      <c r="F30" s="55">
        <f>'Grading Summary'!P30</f>
        <v>0</v>
      </c>
      <c r="G30">
        <f>'Grading Summary'!T30</f>
        <v>0</v>
      </c>
      <c r="H30" s="55">
        <f>'Grading Summary'!V30</f>
        <v>0</v>
      </c>
      <c r="I30" s="55">
        <f>'Grading Summary'!X30</f>
        <v>0</v>
      </c>
      <c r="J30">
        <f>'Grading Summary'!AD30</f>
        <v>0</v>
      </c>
      <c r="K30">
        <f>'Grading Summary'!AG30</f>
        <v>0</v>
      </c>
      <c r="L30">
        <f>'Grading Summary'!BE30</f>
        <v>0</v>
      </c>
      <c r="M30" t="str">
        <f>'Grading Summary'!BF30</f>
        <v>F</v>
      </c>
    </row>
    <row r="31" spans="1:13" x14ac:dyDescent="0.2">
      <c r="A31">
        <f>'Grading Summary'!AT31</f>
        <v>0</v>
      </c>
      <c r="B31">
        <f>'Grading Summary'!E31</f>
        <v>0</v>
      </c>
      <c r="C31">
        <f>'Grading Summary'!G31</f>
        <v>0</v>
      </c>
      <c r="D31">
        <f>'Grading Summary'!I31</f>
        <v>0</v>
      </c>
      <c r="E31">
        <f>'Grading Summary'!N31</f>
        <v>0</v>
      </c>
      <c r="F31" s="55">
        <f>'Grading Summary'!P31</f>
        <v>0</v>
      </c>
      <c r="G31">
        <f>'Grading Summary'!T31</f>
        <v>0</v>
      </c>
      <c r="H31" s="55">
        <f>'Grading Summary'!V31</f>
        <v>0</v>
      </c>
      <c r="I31" s="55">
        <f>'Grading Summary'!X31</f>
        <v>0</v>
      </c>
      <c r="J31">
        <f>'Grading Summary'!AD31</f>
        <v>0</v>
      </c>
      <c r="K31">
        <f>'Grading Summary'!AG31</f>
        <v>0</v>
      </c>
      <c r="L31">
        <f>'Grading Summary'!BE31</f>
        <v>0</v>
      </c>
      <c r="M31" t="str">
        <f>'Grading Summary'!BF31</f>
        <v>F</v>
      </c>
    </row>
    <row r="32" spans="1:13" x14ac:dyDescent="0.2">
      <c r="A32">
        <f>'Grading Summary'!AT32</f>
        <v>0</v>
      </c>
      <c r="B32">
        <f>'Grading Summary'!E32</f>
        <v>0</v>
      </c>
      <c r="C32">
        <f>'Grading Summary'!G32</f>
        <v>0</v>
      </c>
      <c r="D32">
        <f>'Grading Summary'!I32</f>
        <v>0</v>
      </c>
      <c r="E32">
        <f>'Grading Summary'!N32</f>
        <v>0</v>
      </c>
      <c r="F32" s="55">
        <f>'Grading Summary'!P32</f>
        <v>0</v>
      </c>
      <c r="G32">
        <f>'Grading Summary'!T32</f>
        <v>0</v>
      </c>
      <c r="H32" s="55">
        <f>'Grading Summary'!V32</f>
        <v>0</v>
      </c>
      <c r="I32" s="55">
        <f>'Grading Summary'!X32</f>
        <v>0</v>
      </c>
      <c r="J32">
        <f>'Grading Summary'!AD32</f>
        <v>0</v>
      </c>
      <c r="K32">
        <f>'Grading Summary'!AG32</f>
        <v>0</v>
      </c>
      <c r="L32">
        <f>'Grading Summary'!BE32</f>
        <v>0</v>
      </c>
      <c r="M32" t="str">
        <f>'Grading Summary'!BF32</f>
        <v>F</v>
      </c>
    </row>
    <row r="33" spans="1:13" x14ac:dyDescent="0.2">
      <c r="A33">
        <f>'Grading Summary'!AT33</f>
        <v>0</v>
      </c>
      <c r="B33">
        <f>'Grading Summary'!E33</f>
        <v>0</v>
      </c>
      <c r="C33">
        <f>'Grading Summary'!G33</f>
        <v>0</v>
      </c>
      <c r="D33">
        <f>'Grading Summary'!I33</f>
        <v>0</v>
      </c>
      <c r="E33">
        <f>'Grading Summary'!N33</f>
        <v>0</v>
      </c>
      <c r="F33" s="55">
        <f>'Grading Summary'!P33</f>
        <v>0</v>
      </c>
      <c r="G33">
        <f>'Grading Summary'!T33</f>
        <v>0</v>
      </c>
      <c r="H33" s="55">
        <f>'Grading Summary'!V33</f>
        <v>0</v>
      </c>
      <c r="I33" s="55">
        <f>'Grading Summary'!X33</f>
        <v>0</v>
      </c>
      <c r="J33">
        <f>'Grading Summary'!AD33</f>
        <v>0</v>
      </c>
      <c r="K33">
        <f>'Grading Summary'!AG33</f>
        <v>0</v>
      </c>
      <c r="L33">
        <f>'Grading Summary'!BE33</f>
        <v>0</v>
      </c>
      <c r="M33" t="str">
        <f>'Grading Summary'!BF33</f>
        <v>F</v>
      </c>
    </row>
    <row r="34" spans="1:13" x14ac:dyDescent="0.2">
      <c r="B34">
        <f>'Grading Summary'!E34</f>
        <v>0</v>
      </c>
      <c r="C34">
        <f>'Grading Summary'!G34</f>
        <v>0</v>
      </c>
      <c r="D34">
        <f>'Grading Summary'!I34</f>
        <v>0</v>
      </c>
      <c r="E34">
        <f>'Grading Summary'!N34</f>
        <v>0</v>
      </c>
      <c r="F34" s="55">
        <f>'Grading Summary'!P34</f>
        <v>0</v>
      </c>
      <c r="G34">
        <f>'Grading Summary'!T34</f>
        <v>0</v>
      </c>
      <c r="H34" s="55">
        <f>'Grading Summary'!V34</f>
        <v>0</v>
      </c>
      <c r="I34" s="55">
        <f>'Grading Summary'!X34</f>
        <v>0</v>
      </c>
      <c r="J34">
        <f>'Grading Summary'!AD34</f>
        <v>0</v>
      </c>
      <c r="K34">
        <f>'Grading Summary'!AG34</f>
        <v>0</v>
      </c>
      <c r="L34">
        <f>'Grading Summary'!BE34</f>
        <v>0</v>
      </c>
      <c r="M34">
        <f>'Grading Summary'!BF34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Grading Summary</vt:lpstr>
      <vt:lpstr>Grade Distribution</vt:lpstr>
      <vt:lpstr>Grade Chart</vt:lpstr>
      <vt:lpstr>Data for Chart</vt:lpstr>
      <vt:lpstr>Attendance</vt:lpstr>
      <vt:lpstr>Upload-To-LMS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Anderson</cp:lastModifiedBy>
  <cp:lastPrinted>2010-10-29T15:42:17Z</cp:lastPrinted>
  <dcterms:created xsi:type="dcterms:W3CDTF">2008-11-26T14:39:15Z</dcterms:created>
  <dcterms:modified xsi:type="dcterms:W3CDTF">2017-01-06T18:11:45Z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d6750e71-d150-46cf-a40e-b1df4a21163f</vt:lpwstr>
  </property>
</Properties>
</file>